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65461" windowWidth="11355" windowHeight="8700" tabRatio="654" activeTab="8"/>
  </bookViews>
  <sheets>
    <sheet name="Green" sheetId="1" r:id="rId1"/>
    <sheet name="Duck" sheetId="2" r:id="rId2"/>
    <sheet name="Wixom" sheetId="3" r:id="rId3"/>
    <sheet name="Sugar" sheetId="4" r:id="rId4"/>
    <sheet name="Saginaw Bay" sheetId="5" r:id="rId5"/>
    <sheet name="Muskegon" sheetId="6" r:id="rId6"/>
    <sheet name="total" sheetId="7" r:id="rId7"/>
    <sheet name="summary" sheetId="8" r:id="rId8"/>
    <sheet name="classic" sheetId="9" r:id="rId9"/>
  </sheets>
  <definedNames>
    <definedName name="_xlnm.Print_Area" localSheetId="1">'Duck'!$A$2:$J$26</definedName>
    <definedName name="_xlnm.Print_Area" localSheetId="0">'Green'!$A$2:$J$27</definedName>
    <definedName name="_xlnm.Print_Area" localSheetId="5">'Muskegon'!$A$2:$J$27</definedName>
    <definedName name="_xlnm.Print_Area" localSheetId="4">'Saginaw Bay'!$A$1:$J$26</definedName>
    <definedName name="_xlnm.Print_Area" localSheetId="3">'Sugar'!$A$3:$J$28</definedName>
    <definedName name="_xlnm.Print_Area" localSheetId="6">'total'!$A$2:$P$28</definedName>
    <definedName name="_xlnm.Print_Area" localSheetId="2">'Wixom'!$A$2:$J$27</definedName>
  </definedNames>
  <calcPr fullCalcOnLoad="1"/>
</workbook>
</file>

<file path=xl/sharedStrings.xml><?xml version="1.0" encoding="utf-8"?>
<sst xmlns="http://schemas.openxmlformats.org/spreadsheetml/2006/main" count="352" uniqueCount="67">
  <si>
    <t>B. Arkwood</t>
  </si>
  <si>
    <t>C. Getty</t>
  </si>
  <si>
    <t>D. Sparkman</t>
  </si>
  <si>
    <t>B. Theriault</t>
  </si>
  <si>
    <t>R. Townsend</t>
  </si>
  <si>
    <t>ANGLER</t>
  </si>
  <si>
    <t>WEIGHT</t>
  </si>
  <si>
    <t>PENALTY</t>
  </si>
  <si>
    <t>PLACE</t>
  </si>
  <si>
    <t>PLACE POINTS</t>
  </si>
  <si>
    <t># FISH</t>
  </si>
  <si>
    <t># FISH DEAD</t>
  </si>
  <si>
    <t>TOTAL POINTS</t>
  </si>
  <si>
    <t>POINTS</t>
  </si>
  <si>
    <t>TOTALS</t>
  </si>
  <si>
    <t>n/a</t>
  </si>
  <si>
    <t>BIG FISH</t>
  </si>
  <si>
    <t>J. Rosebrough</t>
  </si>
  <si>
    <t>PLACE YR-TO-DATE</t>
  </si>
  <si>
    <t>LAKE</t>
  </si>
  <si>
    <t>BIG BASS</t>
  </si>
  <si>
    <t>TOTAL BASS</t>
  </si>
  <si>
    <t>TOTAL WEIGHT</t>
  </si>
  <si>
    <t>AVG/ FISH</t>
  </si>
  <si>
    <t>AVG</t>
  </si>
  <si>
    <t xml:space="preserve"> </t>
  </si>
  <si>
    <t>B. Rose</t>
  </si>
  <si>
    <t>J. Sherwood</t>
  </si>
  <si>
    <t>G. Holmes</t>
  </si>
  <si>
    <t>G. Williams</t>
  </si>
  <si>
    <t>B. Bennett</t>
  </si>
  <si>
    <t>Each angler counts the best five of six tournaments for their adjusted points for the season</t>
  </si>
  <si>
    <t>J. Wiederman</t>
  </si>
  <si>
    <t>J.E. Strickert</t>
  </si>
  <si>
    <t>R, Schabel</t>
  </si>
  <si>
    <t>J.M. Strickert</t>
  </si>
  <si>
    <t>N/S</t>
  </si>
  <si>
    <t>R. Coste</t>
  </si>
  <si>
    <t>J. Hoerlein</t>
  </si>
  <si>
    <t>J. Shavrnoch</t>
  </si>
  <si>
    <t>n/s</t>
  </si>
  <si>
    <t>-</t>
  </si>
  <si>
    <t>R. Schabel</t>
  </si>
  <si>
    <t>2010 TOURNAMENT SUMMARY</t>
  </si>
  <si>
    <t>M. Smith</t>
  </si>
  <si>
    <t>M. Hill</t>
  </si>
  <si>
    <t>*5 pound late penalty</t>
  </si>
  <si>
    <t>J. Yorks</t>
  </si>
  <si>
    <t>T. Patten</t>
  </si>
  <si>
    <t>GREEN LAKE - June 5, 2010</t>
  </si>
  <si>
    <t>E. Hutton</t>
  </si>
  <si>
    <t>2010 TEAM BASS TOURNAMENT TRAIL</t>
  </si>
  <si>
    <t>*M. Hill</t>
  </si>
  <si>
    <t>DUCK LAKE - June 6, 2010</t>
  </si>
  <si>
    <t>Green</t>
  </si>
  <si>
    <t>Duck</t>
  </si>
  <si>
    <t>Wixom</t>
  </si>
  <si>
    <t>Sugar</t>
  </si>
  <si>
    <t>Muskegon</t>
  </si>
  <si>
    <t>Saginaw Bay</t>
  </si>
  <si>
    <t>WIXOM LAKE July 17, 2010</t>
  </si>
  <si>
    <t>Catchabiggun July 18, 2010</t>
  </si>
  <si>
    <t>Sag. Bay</t>
  </si>
  <si>
    <t>SAGINAW BAY - August 16, 2010</t>
  </si>
  <si>
    <t>MUSKEGON LAKE September 19, 2010</t>
  </si>
  <si>
    <t>ADJUSTED POINTS</t>
  </si>
  <si>
    <t>CLASSIC 2010 - Lake Catchabiggun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</si>
</sst>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27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6" fillId="35" borderId="55" xfId="0" applyFont="1" applyFill="1" applyBorder="1" applyAlignment="1">
      <alignment horizontal="center" vertical="center" shrinkToFit="1"/>
    </xf>
    <xf numFmtId="0" fontId="6" fillId="35" borderId="56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zoomScale="95" zoomScaleNormal="95" zoomScalePageLayoutView="0" workbookViewId="0" topLeftCell="A2">
      <selection activeCell="B21" sqref="B21"/>
    </sheetView>
  </sheetViews>
  <sheetFormatPr defaultColWidth="9.140625" defaultRowHeight="12.75"/>
  <cols>
    <col min="2" max="2" width="12.28125" style="0" customWidth="1"/>
    <col min="3" max="3" width="8.7109375" style="0" customWidth="1"/>
    <col min="5" max="5" width="7.8515625" style="0" customWidth="1"/>
    <col min="6" max="6" width="10.421875" style="0" customWidth="1"/>
    <col min="7" max="7" width="11.8515625" style="0" customWidth="1"/>
    <col min="8" max="8" width="10.00390625" style="0" customWidth="1"/>
    <col min="9" max="9" width="9.7109375" style="0" customWidth="1"/>
    <col min="10" max="10" width="9.8515625" style="0" customWidth="1"/>
  </cols>
  <sheetData>
    <row r="1" ht="13.5" thickBot="1"/>
    <row r="2" spans="1:10" ht="15.75" thickTop="1">
      <c r="A2" s="83" t="s">
        <v>49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47.25">
      <c r="A3" s="16" t="s">
        <v>8</v>
      </c>
      <c r="B3" s="17" t="s">
        <v>5</v>
      </c>
      <c r="C3" s="17" t="s">
        <v>10</v>
      </c>
      <c r="D3" s="17" t="s">
        <v>11</v>
      </c>
      <c r="E3" s="17" t="s">
        <v>16</v>
      </c>
      <c r="F3" s="17" t="s">
        <v>6</v>
      </c>
      <c r="G3" s="17" t="s">
        <v>7</v>
      </c>
      <c r="H3" s="48" t="s">
        <v>13</v>
      </c>
      <c r="I3" s="17" t="s">
        <v>9</v>
      </c>
      <c r="J3" s="18" t="s">
        <v>12</v>
      </c>
    </row>
    <row r="4" spans="1:10" ht="15">
      <c r="A4" s="8">
        <v>1</v>
      </c>
      <c r="B4" s="13" t="s">
        <v>27</v>
      </c>
      <c r="C4" s="9">
        <v>5</v>
      </c>
      <c r="D4" s="9">
        <v>0</v>
      </c>
      <c r="E4" s="9">
        <v>3.99</v>
      </c>
      <c r="F4" s="9">
        <v>15.03</v>
      </c>
      <c r="G4" s="28">
        <f aca="true" t="shared" si="0" ref="G4:G19">(D4*0.2)</f>
        <v>0</v>
      </c>
      <c r="H4" s="9">
        <f aca="true" t="shared" si="1" ref="H4:H25">(F4-G4)</f>
        <v>15.03</v>
      </c>
      <c r="I4" s="9">
        <v>50</v>
      </c>
      <c r="J4" s="40">
        <f>(H4+I4)</f>
        <v>65.03</v>
      </c>
    </row>
    <row r="5" spans="1:10" ht="15">
      <c r="A5" s="8">
        <v>2</v>
      </c>
      <c r="B5" s="13" t="s">
        <v>29</v>
      </c>
      <c r="C5" s="9">
        <v>5</v>
      </c>
      <c r="D5" s="9">
        <v>0</v>
      </c>
      <c r="E5" s="9">
        <v>4.47</v>
      </c>
      <c r="F5" s="9">
        <v>13.61</v>
      </c>
      <c r="G5" s="28">
        <f t="shared" si="0"/>
        <v>0</v>
      </c>
      <c r="H5" s="9">
        <f t="shared" si="1"/>
        <v>13.61</v>
      </c>
      <c r="I5" s="9">
        <v>49</v>
      </c>
      <c r="J5" s="40">
        <f aca="true" t="shared" si="2" ref="J5:J22">(H5+I5)</f>
        <v>62.61</v>
      </c>
    </row>
    <row r="6" spans="1:10" ht="15">
      <c r="A6" s="8">
        <v>3</v>
      </c>
      <c r="B6" s="13" t="s">
        <v>26</v>
      </c>
      <c r="C6" s="9">
        <v>5</v>
      </c>
      <c r="D6" s="9">
        <v>0</v>
      </c>
      <c r="E6" s="9">
        <v>3.14</v>
      </c>
      <c r="F6" s="9">
        <v>13.02</v>
      </c>
      <c r="G6" s="28">
        <f t="shared" si="0"/>
        <v>0</v>
      </c>
      <c r="H6" s="9">
        <f t="shared" si="1"/>
        <v>13.02</v>
      </c>
      <c r="I6" s="9">
        <v>48</v>
      </c>
      <c r="J6" s="40">
        <f t="shared" si="2"/>
        <v>61.019999999999996</v>
      </c>
    </row>
    <row r="7" spans="1:10" ht="15">
      <c r="A7" s="8">
        <v>4</v>
      </c>
      <c r="B7" s="13" t="s">
        <v>33</v>
      </c>
      <c r="C7" s="9">
        <v>5</v>
      </c>
      <c r="D7" s="9">
        <v>1</v>
      </c>
      <c r="E7" s="9">
        <v>3.02</v>
      </c>
      <c r="F7" s="9">
        <v>12.6</v>
      </c>
      <c r="G7" s="28">
        <f t="shared" si="0"/>
        <v>0.2</v>
      </c>
      <c r="H7" s="9">
        <f t="shared" si="1"/>
        <v>12.4</v>
      </c>
      <c r="I7" s="9">
        <v>47</v>
      </c>
      <c r="J7" s="40">
        <f t="shared" si="2"/>
        <v>59.4</v>
      </c>
    </row>
    <row r="8" spans="1:10" ht="15">
      <c r="A8" s="8">
        <v>5</v>
      </c>
      <c r="B8" s="13" t="s">
        <v>34</v>
      </c>
      <c r="C8" s="9">
        <v>5</v>
      </c>
      <c r="D8" s="9">
        <v>0</v>
      </c>
      <c r="E8" s="9">
        <v>2.86</v>
      </c>
      <c r="F8" s="9">
        <v>12.12</v>
      </c>
      <c r="G8" s="28">
        <f t="shared" si="0"/>
        <v>0</v>
      </c>
      <c r="H8" s="9">
        <f t="shared" si="1"/>
        <v>12.12</v>
      </c>
      <c r="I8" s="9">
        <v>46</v>
      </c>
      <c r="J8" s="40">
        <f t="shared" si="2"/>
        <v>58.12</v>
      </c>
    </row>
    <row r="9" spans="1:10" ht="15">
      <c r="A9" s="8">
        <v>6</v>
      </c>
      <c r="B9" s="13" t="s">
        <v>28</v>
      </c>
      <c r="C9" s="9">
        <v>5</v>
      </c>
      <c r="D9" s="9">
        <v>0</v>
      </c>
      <c r="E9" s="9">
        <v>3.6</v>
      </c>
      <c r="F9" s="9">
        <v>11.45</v>
      </c>
      <c r="G9" s="28">
        <f t="shared" si="0"/>
        <v>0</v>
      </c>
      <c r="H9" s="9">
        <f t="shared" si="1"/>
        <v>11.45</v>
      </c>
      <c r="I9" s="9">
        <v>45</v>
      </c>
      <c r="J9" s="40">
        <f t="shared" si="2"/>
        <v>56.45</v>
      </c>
    </row>
    <row r="10" spans="1:10" ht="15">
      <c r="A10" s="8">
        <v>7</v>
      </c>
      <c r="B10" s="13" t="s">
        <v>32</v>
      </c>
      <c r="C10" s="9">
        <v>5</v>
      </c>
      <c r="D10" s="9">
        <v>1</v>
      </c>
      <c r="E10" s="9">
        <v>2.02</v>
      </c>
      <c r="F10" s="9">
        <v>11.45</v>
      </c>
      <c r="G10" s="28">
        <f t="shared" si="0"/>
        <v>0.2</v>
      </c>
      <c r="H10" s="9">
        <f t="shared" si="1"/>
        <v>11.25</v>
      </c>
      <c r="I10" s="9">
        <v>44</v>
      </c>
      <c r="J10" s="40">
        <f t="shared" si="2"/>
        <v>55.25</v>
      </c>
    </row>
    <row r="11" spans="1:10" ht="15">
      <c r="A11" s="8">
        <v>8</v>
      </c>
      <c r="B11" s="52" t="s">
        <v>39</v>
      </c>
      <c r="C11" s="9">
        <v>5</v>
      </c>
      <c r="D11" s="9">
        <v>1</v>
      </c>
      <c r="E11" s="9">
        <v>3.38</v>
      </c>
      <c r="F11" s="9">
        <v>10.8</v>
      </c>
      <c r="G11" s="28">
        <f t="shared" si="0"/>
        <v>0.2</v>
      </c>
      <c r="H11" s="9">
        <f t="shared" si="1"/>
        <v>10.600000000000001</v>
      </c>
      <c r="I11" s="9">
        <v>43</v>
      </c>
      <c r="J11" s="40">
        <f t="shared" si="2"/>
        <v>53.6</v>
      </c>
    </row>
    <row r="12" spans="1:10" ht="15">
      <c r="A12" s="8">
        <v>9</v>
      </c>
      <c r="B12" s="13" t="s">
        <v>0</v>
      </c>
      <c r="C12" s="9">
        <v>5</v>
      </c>
      <c r="D12" s="9">
        <v>0</v>
      </c>
      <c r="E12" s="9">
        <v>2.63</v>
      </c>
      <c r="F12" s="9">
        <v>10.01</v>
      </c>
      <c r="G12" s="28">
        <f t="shared" si="0"/>
        <v>0</v>
      </c>
      <c r="H12" s="9">
        <f t="shared" si="1"/>
        <v>10.01</v>
      </c>
      <c r="I12" s="9">
        <v>42</v>
      </c>
      <c r="J12" s="40">
        <f t="shared" si="2"/>
        <v>52.01</v>
      </c>
    </row>
    <row r="13" spans="1:10" ht="15">
      <c r="A13" s="8">
        <v>10</v>
      </c>
      <c r="B13" s="13" t="s">
        <v>3</v>
      </c>
      <c r="C13" s="9">
        <v>5</v>
      </c>
      <c r="D13" s="9">
        <v>0</v>
      </c>
      <c r="E13" s="9">
        <v>2.49</v>
      </c>
      <c r="F13" s="9">
        <v>8.84</v>
      </c>
      <c r="G13" s="28">
        <f t="shared" si="0"/>
        <v>0</v>
      </c>
      <c r="H13" s="9">
        <f t="shared" si="1"/>
        <v>8.84</v>
      </c>
      <c r="I13" s="9">
        <v>41</v>
      </c>
      <c r="J13" s="40">
        <f t="shared" si="2"/>
        <v>49.84</v>
      </c>
    </row>
    <row r="14" spans="1:10" ht="15">
      <c r="A14" s="8">
        <v>11</v>
      </c>
      <c r="B14" s="13" t="s">
        <v>17</v>
      </c>
      <c r="C14" s="9">
        <v>4</v>
      </c>
      <c r="D14" s="9">
        <v>0</v>
      </c>
      <c r="E14" s="9">
        <v>2.44</v>
      </c>
      <c r="F14" s="9">
        <v>7.02</v>
      </c>
      <c r="G14" s="28">
        <f t="shared" si="0"/>
        <v>0</v>
      </c>
      <c r="H14" s="9">
        <f t="shared" si="1"/>
        <v>7.02</v>
      </c>
      <c r="I14" s="9">
        <v>40</v>
      </c>
      <c r="J14" s="40">
        <f t="shared" si="2"/>
        <v>47.019999999999996</v>
      </c>
    </row>
    <row r="15" spans="1:10" ht="15">
      <c r="A15" s="8">
        <v>12</v>
      </c>
      <c r="B15" s="13" t="s">
        <v>1</v>
      </c>
      <c r="C15" s="9">
        <v>4</v>
      </c>
      <c r="D15" s="9">
        <v>0</v>
      </c>
      <c r="E15" s="9">
        <v>2.17</v>
      </c>
      <c r="F15" s="9">
        <v>6.48</v>
      </c>
      <c r="G15" s="28">
        <f t="shared" si="0"/>
        <v>0</v>
      </c>
      <c r="H15" s="9">
        <f t="shared" si="1"/>
        <v>6.48</v>
      </c>
      <c r="I15" s="9">
        <v>39</v>
      </c>
      <c r="J15" s="40">
        <f t="shared" si="2"/>
        <v>45.480000000000004</v>
      </c>
    </row>
    <row r="16" spans="1:10" ht="15">
      <c r="A16" s="8">
        <v>13</v>
      </c>
      <c r="B16" s="13" t="s">
        <v>35</v>
      </c>
      <c r="C16" s="9">
        <v>2</v>
      </c>
      <c r="D16" s="9">
        <v>0</v>
      </c>
      <c r="E16" s="9">
        <v>3.32</v>
      </c>
      <c r="F16" s="9">
        <v>6.22</v>
      </c>
      <c r="G16" s="28">
        <f t="shared" si="0"/>
        <v>0</v>
      </c>
      <c r="H16" s="9">
        <f t="shared" si="1"/>
        <v>6.22</v>
      </c>
      <c r="I16" s="9">
        <v>38</v>
      </c>
      <c r="J16" s="40">
        <f t="shared" si="2"/>
        <v>44.22</v>
      </c>
    </row>
    <row r="17" spans="1:10" ht="15">
      <c r="A17" s="8">
        <v>14</v>
      </c>
      <c r="B17" s="13" t="s">
        <v>30</v>
      </c>
      <c r="C17" s="9">
        <v>3</v>
      </c>
      <c r="D17" s="9">
        <v>0</v>
      </c>
      <c r="E17" s="9">
        <v>1.96</v>
      </c>
      <c r="F17" s="9">
        <v>4.9</v>
      </c>
      <c r="G17" s="28">
        <f t="shared" si="0"/>
        <v>0</v>
      </c>
      <c r="H17" s="9">
        <f t="shared" si="1"/>
        <v>4.9</v>
      </c>
      <c r="I17" s="9">
        <v>37</v>
      </c>
      <c r="J17" s="40">
        <f t="shared" si="2"/>
        <v>41.9</v>
      </c>
    </row>
    <row r="18" spans="1:10" ht="15">
      <c r="A18" s="8">
        <v>15</v>
      </c>
      <c r="B18" s="13" t="s">
        <v>47</v>
      </c>
      <c r="C18" s="9">
        <v>3</v>
      </c>
      <c r="D18" s="9">
        <v>2</v>
      </c>
      <c r="E18" s="9">
        <v>2.12</v>
      </c>
      <c r="F18" s="9">
        <v>5.02</v>
      </c>
      <c r="G18" s="28">
        <f t="shared" si="0"/>
        <v>0.4</v>
      </c>
      <c r="H18" s="9">
        <f t="shared" si="1"/>
        <v>4.619999999999999</v>
      </c>
      <c r="I18" s="9">
        <v>36</v>
      </c>
      <c r="J18" s="40">
        <f t="shared" si="2"/>
        <v>40.62</v>
      </c>
    </row>
    <row r="19" spans="1:10" ht="15">
      <c r="A19" s="8">
        <v>16</v>
      </c>
      <c r="B19" s="13" t="s">
        <v>37</v>
      </c>
      <c r="C19" s="9">
        <v>1</v>
      </c>
      <c r="D19" s="9">
        <v>0</v>
      </c>
      <c r="E19" s="9">
        <v>4.38</v>
      </c>
      <c r="F19" s="9">
        <v>4.38</v>
      </c>
      <c r="G19" s="28">
        <f t="shared" si="0"/>
        <v>0</v>
      </c>
      <c r="H19" s="9">
        <f t="shared" si="1"/>
        <v>4.38</v>
      </c>
      <c r="I19" s="9">
        <v>35</v>
      </c>
      <c r="J19" s="40">
        <f t="shared" si="2"/>
        <v>39.38</v>
      </c>
    </row>
    <row r="20" spans="1:10" ht="15">
      <c r="A20" s="8">
        <v>17</v>
      </c>
      <c r="B20" s="13" t="s">
        <v>52</v>
      </c>
      <c r="C20" s="9">
        <v>4</v>
      </c>
      <c r="D20" s="9">
        <v>2</v>
      </c>
      <c r="E20" s="9">
        <v>2.64</v>
      </c>
      <c r="F20" s="9">
        <v>8.16</v>
      </c>
      <c r="G20" s="28">
        <v>5.4</v>
      </c>
      <c r="H20" s="9">
        <f t="shared" si="1"/>
        <v>2.76</v>
      </c>
      <c r="I20" s="9">
        <v>34</v>
      </c>
      <c r="J20" s="40">
        <f t="shared" si="2"/>
        <v>36.76</v>
      </c>
    </row>
    <row r="21" spans="1:10" ht="15">
      <c r="A21" s="8">
        <v>18</v>
      </c>
      <c r="B21" s="13" t="s">
        <v>50</v>
      </c>
      <c r="C21" s="9">
        <v>1</v>
      </c>
      <c r="D21" s="9">
        <v>0</v>
      </c>
      <c r="E21" s="9">
        <v>2.43</v>
      </c>
      <c r="F21" s="9">
        <v>2.43</v>
      </c>
      <c r="G21" s="28">
        <f>(D21*0.2)</f>
        <v>0</v>
      </c>
      <c r="H21" s="9">
        <f t="shared" si="1"/>
        <v>2.43</v>
      </c>
      <c r="I21" s="9">
        <v>33</v>
      </c>
      <c r="J21" s="40">
        <f t="shared" si="2"/>
        <v>35.43</v>
      </c>
    </row>
    <row r="22" spans="1:10" ht="15">
      <c r="A22" s="8">
        <v>19</v>
      </c>
      <c r="B22" s="13" t="s">
        <v>2</v>
      </c>
      <c r="C22" s="9">
        <v>1</v>
      </c>
      <c r="D22" s="9">
        <v>0</v>
      </c>
      <c r="E22" s="9">
        <v>1.66</v>
      </c>
      <c r="F22" s="9">
        <v>1.66</v>
      </c>
      <c r="G22" s="28">
        <f>(D22*0.2)</f>
        <v>0</v>
      </c>
      <c r="H22" s="9">
        <f t="shared" si="1"/>
        <v>1.66</v>
      </c>
      <c r="I22" s="9">
        <v>32</v>
      </c>
      <c r="J22" s="40">
        <f t="shared" si="2"/>
        <v>33.66</v>
      </c>
    </row>
    <row r="23" spans="1:10" ht="15">
      <c r="A23" s="8">
        <v>20</v>
      </c>
      <c r="B23" s="13" t="s">
        <v>44</v>
      </c>
      <c r="C23" s="9">
        <v>0</v>
      </c>
      <c r="D23" s="9">
        <v>0</v>
      </c>
      <c r="E23" s="9">
        <v>0</v>
      </c>
      <c r="F23" s="9">
        <v>0</v>
      </c>
      <c r="G23" s="28">
        <f>(D23*0.2)</f>
        <v>0</v>
      </c>
      <c r="H23" s="9">
        <f t="shared" si="1"/>
        <v>0</v>
      </c>
      <c r="I23" s="9"/>
      <c r="J23" s="40">
        <v>23.66</v>
      </c>
    </row>
    <row r="24" spans="1:10" ht="15">
      <c r="A24" s="8">
        <v>20</v>
      </c>
      <c r="B24" s="13" t="s">
        <v>48</v>
      </c>
      <c r="C24" s="9">
        <v>0</v>
      </c>
      <c r="D24" s="9">
        <v>0</v>
      </c>
      <c r="E24" s="9">
        <v>0</v>
      </c>
      <c r="F24" s="9">
        <v>0</v>
      </c>
      <c r="G24" s="28">
        <f>(D24*0.2)</f>
        <v>0</v>
      </c>
      <c r="H24" s="9">
        <f t="shared" si="1"/>
        <v>0</v>
      </c>
      <c r="I24" s="9"/>
      <c r="J24" s="40">
        <v>23.66</v>
      </c>
    </row>
    <row r="25" spans="1:10" ht="15">
      <c r="A25" s="8">
        <v>20</v>
      </c>
      <c r="B25" s="13" t="s">
        <v>4</v>
      </c>
      <c r="C25" s="9">
        <v>0</v>
      </c>
      <c r="D25" s="9">
        <v>0</v>
      </c>
      <c r="E25" s="9">
        <v>0</v>
      </c>
      <c r="F25" s="9">
        <v>0</v>
      </c>
      <c r="G25" s="28">
        <f>(D25*0.2)</f>
        <v>0</v>
      </c>
      <c r="H25" s="9">
        <f t="shared" si="1"/>
        <v>0</v>
      </c>
      <c r="I25" s="9"/>
      <c r="J25" s="40">
        <v>23.66</v>
      </c>
    </row>
    <row r="26" spans="1:10" ht="15">
      <c r="A26" s="9" t="s">
        <v>40</v>
      </c>
      <c r="B26" s="51" t="s">
        <v>38</v>
      </c>
      <c r="C26" s="9" t="s">
        <v>40</v>
      </c>
      <c r="D26" s="9"/>
      <c r="E26" s="9"/>
      <c r="F26" s="9"/>
      <c r="G26" s="28"/>
      <c r="H26" s="9"/>
      <c r="I26" s="9"/>
      <c r="J26" s="40">
        <v>13.66</v>
      </c>
    </row>
    <row r="27" spans="1:10" ht="15.75" thickBot="1">
      <c r="A27" s="86" t="s">
        <v>14</v>
      </c>
      <c r="B27" s="87"/>
      <c r="C27" s="32">
        <f>SUM(C4:C26)</f>
        <v>73</v>
      </c>
      <c r="D27" s="32">
        <f>SUM(D4:D26)</f>
        <v>7</v>
      </c>
      <c r="E27" s="32">
        <f>MAX(E4:E26)</f>
        <v>4.47</v>
      </c>
      <c r="F27" s="32">
        <f>SUM(F4:F26)</f>
        <v>165.20000000000002</v>
      </c>
      <c r="G27" s="32">
        <f>SUM(G4:G26)</f>
        <v>6.4</v>
      </c>
      <c r="H27" s="32">
        <f>SUM(H4:H26)</f>
        <v>158.79999999999998</v>
      </c>
      <c r="I27" s="32" t="s">
        <v>15</v>
      </c>
      <c r="J27" s="41">
        <f>SUM(J4:J26)</f>
        <v>1022.4399999999998</v>
      </c>
    </row>
    <row r="28" spans="3:6" ht="13.5" thickTop="1">
      <c r="C28" t="s">
        <v>46</v>
      </c>
      <c r="F28">
        <f>(F27/C27)</f>
        <v>2.2630136986301372</v>
      </c>
    </row>
  </sheetData>
  <sheetProtection/>
  <mergeCells count="2">
    <mergeCell ref="A2:J2"/>
    <mergeCell ref="A27:B27"/>
  </mergeCells>
  <printOptions/>
  <pageMargins left="1.61" right="0.75" top="1.26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="90" zoomScaleNormal="90" zoomScalePageLayoutView="0" workbookViewId="0" topLeftCell="A1">
      <selection activeCell="B19" sqref="B19"/>
    </sheetView>
  </sheetViews>
  <sheetFormatPr defaultColWidth="9.140625" defaultRowHeight="12.75"/>
  <cols>
    <col min="1" max="1" width="10.8515625" style="0" customWidth="1"/>
    <col min="2" max="2" width="12.28125" style="0" customWidth="1"/>
    <col min="6" max="6" width="10.57421875" style="0" customWidth="1"/>
    <col min="7" max="7" width="12.140625" style="0" customWidth="1"/>
    <col min="8" max="8" width="9.57421875" style="0" customWidth="1"/>
    <col min="9" max="9" width="10.28125" style="0" customWidth="1"/>
    <col min="10" max="10" width="10.140625" style="0" customWidth="1"/>
  </cols>
  <sheetData>
    <row r="1" ht="13.5" thickBot="1"/>
    <row r="2" spans="1:10" ht="15.75" customHeight="1" thickTop="1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1.5">
      <c r="A3" s="16" t="s">
        <v>8</v>
      </c>
      <c r="B3" s="17" t="s">
        <v>5</v>
      </c>
      <c r="C3" s="17" t="s">
        <v>10</v>
      </c>
      <c r="D3" s="17" t="s">
        <v>11</v>
      </c>
      <c r="E3" s="17" t="s">
        <v>16</v>
      </c>
      <c r="F3" s="17" t="s">
        <v>6</v>
      </c>
      <c r="G3" s="17" t="s">
        <v>7</v>
      </c>
      <c r="H3" s="48" t="s">
        <v>13</v>
      </c>
      <c r="I3" s="17" t="s">
        <v>9</v>
      </c>
      <c r="J3" s="18" t="s">
        <v>12</v>
      </c>
    </row>
    <row r="4" spans="1:11" ht="15">
      <c r="A4" s="8">
        <v>1</v>
      </c>
      <c r="B4" s="52" t="s">
        <v>39</v>
      </c>
      <c r="C4" s="9">
        <v>5</v>
      </c>
      <c r="D4" s="9">
        <v>0</v>
      </c>
      <c r="E4" s="9">
        <v>3.26</v>
      </c>
      <c r="F4" s="9">
        <v>10.91</v>
      </c>
      <c r="G4" s="28">
        <f aca="true" t="shared" si="0" ref="G4:G23">(D4*0.2)</f>
        <v>0</v>
      </c>
      <c r="H4" s="9">
        <f aca="true" t="shared" si="1" ref="H4:H22">(F4-G4)</f>
        <v>10.91</v>
      </c>
      <c r="I4" s="9">
        <v>50</v>
      </c>
      <c r="J4" s="40">
        <f>(H4+I4)</f>
        <v>60.91</v>
      </c>
      <c r="K4" s="45"/>
    </row>
    <row r="5" spans="1:11" ht="15">
      <c r="A5" s="8">
        <v>2</v>
      </c>
      <c r="B5" s="13" t="s">
        <v>27</v>
      </c>
      <c r="C5" s="9">
        <v>5</v>
      </c>
      <c r="D5" s="9">
        <v>0</v>
      </c>
      <c r="E5" s="9">
        <v>2.47</v>
      </c>
      <c r="F5" s="9">
        <v>9.91</v>
      </c>
      <c r="G5" s="28">
        <f t="shared" si="0"/>
        <v>0</v>
      </c>
      <c r="H5" s="9">
        <f t="shared" si="1"/>
        <v>9.91</v>
      </c>
      <c r="I5" s="9">
        <v>49</v>
      </c>
      <c r="J5" s="40">
        <f aca="true" t="shared" si="2" ref="J5:J22">(H5+I5)</f>
        <v>58.91</v>
      </c>
      <c r="K5" s="45"/>
    </row>
    <row r="6" spans="1:11" ht="15">
      <c r="A6" s="8">
        <v>3</v>
      </c>
      <c r="B6" s="13" t="s">
        <v>47</v>
      </c>
      <c r="C6" s="9">
        <v>5</v>
      </c>
      <c r="D6" s="9">
        <v>0</v>
      </c>
      <c r="E6" s="9">
        <v>2.53</v>
      </c>
      <c r="F6" s="9">
        <v>9.44</v>
      </c>
      <c r="G6" s="28">
        <f t="shared" si="0"/>
        <v>0</v>
      </c>
      <c r="H6" s="9">
        <f t="shared" si="1"/>
        <v>9.44</v>
      </c>
      <c r="I6" s="9">
        <v>48</v>
      </c>
      <c r="J6" s="40">
        <f t="shared" si="2"/>
        <v>57.44</v>
      </c>
      <c r="K6" s="45"/>
    </row>
    <row r="7" spans="1:11" ht="15">
      <c r="A7" s="8">
        <v>4</v>
      </c>
      <c r="B7" s="13" t="s">
        <v>32</v>
      </c>
      <c r="C7" s="9">
        <v>5</v>
      </c>
      <c r="D7" s="9">
        <v>0</v>
      </c>
      <c r="E7" s="9">
        <v>2.19</v>
      </c>
      <c r="F7" s="9">
        <v>8.91</v>
      </c>
      <c r="G7" s="28">
        <f t="shared" si="0"/>
        <v>0</v>
      </c>
      <c r="H7" s="9">
        <f t="shared" si="1"/>
        <v>8.91</v>
      </c>
      <c r="I7" s="9">
        <v>47</v>
      </c>
      <c r="J7" s="40">
        <f t="shared" si="2"/>
        <v>55.91</v>
      </c>
      <c r="K7" s="45"/>
    </row>
    <row r="8" spans="1:11" ht="15">
      <c r="A8" s="8">
        <v>5</v>
      </c>
      <c r="B8" s="13" t="s">
        <v>34</v>
      </c>
      <c r="C8" s="9">
        <v>5</v>
      </c>
      <c r="D8" s="9">
        <v>0</v>
      </c>
      <c r="E8" s="9">
        <v>2.18</v>
      </c>
      <c r="F8" s="9">
        <v>8.59</v>
      </c>
      <c r="G8" s="28">
        <f t="shared" si="0"/>
        <v>0</v>
      </c>
      <c r="H8" s="9">
        <f t="shared" si="1"/>
        <v>8.59</v>
      </c>
      <c r="I8" s="9">
        <v>46</v>
      </c>
      <c r="J8" s="40">
        <f t="shared" si="2"/>
        <v>54.59</v>
      </c>
      <c r="K8" s="45"/>
    </row>
    <row r="9" spans="1:11" ht="15">
      <c r="A9" s="8">
        <v>6</v>
      </c>
      <c r="B9" s="13" t="s">
        <v>26</v>
      </c>
      <c r="C9" s="9">
        <v>3</v>
      </c>
      <c r="D9" s="9">
        <v>0</v>
      </c>
      <c r="E9" s="9">
        <v>3.41</v>
      </c>
      <c r="F9" s="9">
        <v>8.11</v>
      </c>
      <c r="G9" s="28">
        <f t="shared" si="0"/>
        <v>0</v>
      </c>
      <c r="H9" s="9">
        <f t="shared" si="1"/>
        <v>8.11</v>
      </c>
      <c r="I9" s="9">
        <v>45</v>
      </c>
      <c r="J9" s="40">
        <f t="shared" si="2"/>
        <v>53.11</v>
      </c>
      <c r="K9" s="45"/>
    </row>
    <row r="10" spans="1:11" ht="15">
      <c r="A10" s="8">
        <v>7</v>
      </c>
      <c r="B10" s="13" t="s">
        <v>45</v>
      </c>
      <c r="C10" s="9">
        <v>5</v>
      </c>
      <c r="D10" s="9">
        <v>0</v>
      </c>
      <c r="E10" s="9">
        <v>2.1</v>
      </c>
      <c r="F10" s="9">
        <v>8.05</v>
      </c>
      <c r="G10" s="28">
        <f t="shared" si="0"/>
        <v>0</v>
      </c>
      <c r="H10" s="9">
        <f t="shared" si="1"/>
        <v>8.05</v>
      </c>
      <c r="I10" s="9">
        <v>44</v>
      </c>
      <c r="J10" s="40">
        <f t="shared" si="2"/>
        <v>52.05</v>
      </c>
      <c r="K10" s="45"/>
    </row>
    <row r="11" spans="1:11" ht="15">
      <c r="A11" s="8">
        <v>8</v>
      </c>
      <c r="B11" s="13" t="s">
        <v>30</v>
      </c>
      <c r="C11" s="9">
        <v>4</v>
      </c>
      <c r="D11" s="9">
        <v>0</v>
      </c>
      <c r="E11" s="9">
        <v>2.63</v>
      </c>
      <c r="F11" s="9">
        <v>7.94</v>
      </c>
      <c r="G11" s="28">
        <f t="shared" si="0"/>
        <v>0</v>
      </c>
      <c r="H11" s="9">
        <f t="shared" si="1"/>
        <v>7.94</v>
      </c>
      <c r="I11" s="9">
        <v>43</v>
      </c>
      <c r="J11" s="40">
        <f t="shared" si="2"/>
        <v>50.94</v>
      </c>
      <c r="K11" s="45"/>
    </row>
    <row r="12" spans="1:11" ht="15">
      <c r="A12" s="8">
        <v>9</v>
      </c>
      <c r="B12" s="13" t="s">
        <v>33</v>
      </c>
      <c r="C12" s="9">
        <v>5</v>
      </c>
      <c r="D12" s="9">
        <v>0</v>
      </c>
      <c r="E12" s="9">
        <v>1.68</v>
      </c>
      <c r="F12" s="9">
        <v>7.91</v>
      </c>
      <c r="G12" s="28">
        <f t="shared" si="0"/>
        <v>0</v>
      </c>
      <c r="H12" s="9">
        <f t="shared" si="1"/>
        <v>7.91</v>
      </c>
      <c r="I12" s="9">
        <v>42</v>
      </c>
      <c r="J12" s="40">
        <f t="shared" si="2"/>
        <v>49.91</v>
      </c>
      <c r="K12" s="45"/>
    </row>
    <row r="13" spans="1:11" ht="15">
      <c r="A13" s="8">
        <v>10</v>
      </c>
      <c r="B13" s="13" t="s">
        <v>28</v>
      </c>
      <c r="C13" s="9">
        <v>4</v>
      </c>
      <c r="D13" s="9">
        <v>0</v>
      </c>
      <c r="E13" s="9">
        <v>1.87</v>
      </c>
      <c r="F13" s="9">
        <v>7.08</v>
      </c>
      <c r="G13" s="28">
        <f t="shared" si="0"/>
        <v>0</v>
      </c>
      <c r="H13" s="9">
        <f t="shared" si="1"/>
        <v>7.08</v>
      </c>
      <c r="I13" s="9">
        <v>41</v>
      </c>
      <c r="J13" s="40">
        <f t="shared" si="2"/>
        <v>48.08</v>
      </c>
      <c r="K13" s="45"/>
    </row>
    <row r="14" spans="1:11" ht="15">
      <c r="A14" s="8">
        <v>11</v>
      </c>
      <c r="B14" s="13" t="s">
        <v>48</v>
      </c>
      <c r="C14" s="9">
        <v>4</v>
      </c>
      <c r="D14" s="9">
        <v>0</v>
      </c>
      <c r="E14" s="9">
        <v>2.13</v>
      </c>
      <c r="F14" s="9">
        <v>6.78</v>
      </c>
      <c r="G14" s="28">
        <f t="shared" si="0"/>
        <v>0</v>
      </c>
      <c r="H14" s="9">
        <f t="shared" si="1"/>
        <v>6.78</v>
      </c>
      <c r="I14" s="9">
        <v>40</v>
      </c>
      <c r="J14" s="40">
        <f t="shared" si="2"/>
        <v>46.78</v>
      </c>
      <c r="K14" s="45"/>
    </row>
    <row r="15" spans="1:11" ht="15">
      <c r="A15" s="8">
        <v>12</v>
      </c>
      <c r="B15" s="13" t="s">
        <v>35</v>
      </c>
      <c r="C15" s="9">
        <v>4</v>
      </c>
      <c r="D15" s="9">
        <v>0</v>
      </c>
      <c r="E15" s="9">
        <v>1.63</v>
      </c>
      <c r="F15" s="9">
        <v>5.91</v>
      </c>
      <c r="G15" s="28">
        <f t="shared" si="0"/>
        <v>0</v>
      </c>
      <c r="H15" s="9">
        <f t="shared" si="1"/>
        <v>5.91</v>
      </c>
      <c r="I15" s="9">
        <v>39</v>
      </c>
      <c r="J15" s="40">
        <f t="shared" si="2"/>
        <v>44.91</v>
      </c>
      <c r="K15" s="45"/>
    </row>
    <row r="16" spans="1:11" ht="15">
      <c r="A16" s="8">
        <v>13</v>
      </c>
      <c r="B16" s="13" t="s">
        <v>0</v>
      </c>
      <c r="C16" s="9">
        <v>2</v>
      </c>
      <c r="D16" s="9">
        <v>0</v>
      </c>
      <c r="E16" s="9">
        <v>3.08</v>
      </c>
      <c r="F16" s="9">
        <v>5.17</v>
      </c>
      <c r="G16" s="28">
        <f t="shared" si="0"/>
        <v>0</v>
      </c>
      <c r="H16" s="9">
        <f t="shared" si="1"/>
        <v>5.17</v>
      </c>
      <c r="I16" s="9">
        <v>38</v>
      </c>
      <c r="J16" s="40">
        <f t="shared" si="2"/>
        <v>43.17</v>
      </c>
      <c r="K16" s="45"/>
    </row>
    <row r="17" spans="1:11" ht="15">
      <c r="A17" s="8">
        <v>14</v>
      </c>
      <c r="B17" s="13" t="s">
        <v>17</v>
      </c>
      <c r="C17" s="9">
        <v>2</v>
      </c>
      <c r="D17" s="9">
        <v>0</v>
      </c>
      <c r="E17" s="9">
        <v>3.01</v>
      </c>
      <c r="F17" s="9">
        <v>4.96</v>
      </c>
      <c r="G17" s="28">
        <f t="shared" si="0"/>
        <v>0</v>
      </c>
      <c r="H17" s="9">
        <f t="shared" si="1"/>
        <v>4.96</v>
      </c>
      <c r="I17" s="9">
        <v>37</v>
      </c>
      <c r="J17" s="40">
        <f t="shared" si="2"/>
        <v>41.96</v>
      </c>
      <c r="K17" s="45"/>
    </row>
    <row r="18" spans="1:11" ht="15">
      <c r="A18" s="8">
        <v>15</v>
      </c>
      <c r="B18" s="13" t="s">
        <v>3</v>
      </c>
      <c r="C18" s="9">
        <v>2</v>
      </c>
      <c r="D18" s="9">
        <v>0</v>
      </c>
      <c r="E18" s="9">
        <v>2.42</v>
      </c>
      <c r="F18" s="9">
        <v>4.6</v>
      </c>
      <c r="G18" s="28">
        <f t="shared" si="0"/>
        <v>0</v>
      </c>
      <c r="H18" s="9">
        <f t="shared" si="1"/>
        <v>4.6</v>
      </c>
      <c r="I18" s="9">
        <v>36</v>
      </c>
      <c r="J18" s="40">
        <f t="shared" si="2"/>
        <v>40.6</v>
      </c>
      <c r="K18" s="45"/>
    </row>
    <row r="19" spans="1:11" ht="15">
      <c r="A19" s="8">
        <v>16</v>
      </c>
      <c r="B19" s="13" t="s">
        <v>50</v>
      </c>
      <c r="C19" s="9">
        <v>2</v>
      </c>
      <c r="D19" s="9">
        <v>0</v>
      </c>
      <c r="E19" s="9">
        <v>1.95</v>
      </c>
      <c r="F19" s="9">
        <v>3.36</v>
      </c>
      <c r="G19" s="28">
        <f t="shared" si="0"/>
        <v>0</v>
      </c>
      <c r="H19" s="9">
        <f t="shared" si="1"/>
        <v>3.36</v>
      </c>
      <c r="I19" s="9">
        <v>35</v>
      </c>
      <c r="J19" s="40">
        <f t="shared" si="2"/>
        <v>38.36</v>
      </c>
      <c r="K19" s="45"/>
    </row>
    <row r="20" spans="1:11" ht="15">
      <c r="A20" s="8">
        <v>17</v>
      </c>
      <c r="B20" s="13" t="s">
        <v>29</v>
      </c>
      <c r="C20" s="9">
        <v>2</v>
      </c>
      <c r="D20" s="9">
        <v>0</v>
      </c>
      <c r="E20" s="9">
        <v>1.43</v>
      </c>
      <c r="F20" s="9">
        <v>2.86</v>
      </c>
      <c r="G20" s="28">
        <f t="shared" si="0"/>
        <v>0</v>
      </c>
      <c r="H20" s="9">
        <f t="shared" si="1"/>
        <v>2.86</v>
      </c>
      <c r="I20" s="9">
        <v>34</v>
      </c>
      <c r="J20" s="40">
        <f t="shared" si="2"/>
        <v>36.86</v>
      </c>
      <c r="K20" s="45"/>
    </row>
    <row r="21" spans="1:11" ht="15">
      <c r="A21" s="8">
        <v>18</v>
      </c>
      <c r="B21" s="13" t="s">
        <v>2</v>
      </c>
      <c r="C21" s="9">
        <v>1</v>
      </c>
      <c r="D21" s="9">
        <v>0</v>
      </c>
      <c r="E21" s="9">
        <v>1.62</v>
      </c>
      <c r="F21" s="9">
        <v>1.62</v>
      </c>
      <c r="G21" s="28">
        <f t="shared" si="0"/>
        <v>0</v>
      </c>
      <c r="H21" s="9">
        <f t="shared" si="1"/>
        <v>1.62</v>
      </c>
      <c r="I21" s="9">
        <v>33</v>
      </c>
      <c r="J21" s="40">
        <f t="shared" si="2"/>
        <v>34.62</v>
      </c>
      <c r="K21" s="45"/>
    </row>
    <row r="22" spans="1:11" ht="15">
      <c r="A22" s="8">
        <v>19</v>
      </c>
      <c r="B22" s="13" t="s">
        <v>1</v>
      </c>
      <c r="C22" s="9">
        <v>1</v>
      </c>
      <c r="D22" s="9">
        <v>1</v>
      </c>
      <c r="E22" s="9">
        <v>1.42</v>
      </c>
      <c r="F22" s="9">
        <v>1.42</v>
      </c>
      <c r="G22" s="28">
        <f t="shared" si="0"/>
        <v>0.2</v>
      </c>
      <c r="H22" s="9">
        <f t="shared" si="1"/>
        <v>1.22</v>
      </c>
      <c r="I22" s="9">
        <v>32</v>
      </c>
      <c r="J22" s="40">
        <f t="shared" si="2"/>
        <v>33.22</v>
      </c>
      <c r="K22" s="45"/>
    </row>
    <row r="23" spans="1:11" ht="15">
      <c r="A23" s="8">
        <v>20</v>
      </c>
      <c r="B23" s="13" t="s">
        <v>4</v>
      </c>
      <c r="C23" s="9">
        <v>0</v>
      </c>
      <c r="D23" s="9">
        <v>0</v>
      </c>
      <c r="E23" s="9">
        <v>0</v>
      </c>
      <c r="F23" s="9">
        <v>0</v>
      </c>
      <c r="G23" s="28">
        <f t="shared" si="0"/>
        <v>0</v>
      </c>
      <c r="H23" s="9">
        <v>0</v>
      </c>
      <c r="I23" s="9"/>
      <c r="J23" s="40">
        <v>23.22</v>
      </c>
      <c r="K23" s="45"/>
    </row>
    <row r="24" spans="1:10" ht="15">
      <c r="A24" s="78" t="s">
        <v>40</v>
      </c>
      <c r="B24" s="13" t="s">
        <v>37</v>
      </c>
      <c r="C24" s="9" t="s">
        <v>40</v>
      </c>
      <c r="D24" s="9"/>
      <c r="E24" s="9"/>
      <c r="F24" s="9"/>
      <c r="G24" s="28"/>
      <c r="H24" s="9"/>
      <c r="I24" s="9"/>
      <c r="J24" s="40">
        <v>13.22</v>
      </c>
    </row>
    <row r="25" spans="1:10" ht="15">
      <c r="A25" s="78" t="s">
        <v>40</v>
      </c>
      <c r="B25" s="13" t="s">
        <v>44</v>
      </c>
      <c r="C25" s="9" t="s">
        <v>40</v>
      </c>
      <c r="D25" s="9"/>
      <c r="E25" s="9"/>
      <c r="F25" s="9"/>
      <c r="G25" s="28"/>
      <c r="H25" s="9"/>
      <c r="I25" s="9"/>
      <c r="J25" s="40">
        <v>13.22</v>
      </c>
    </row>
    <row r="26" spans="1:10" ht="15">
      <c r="A26" s="78" t="s">
        <v>40</v>
      </c>
      <c r="B26" s="51" t="s">
        <v>38</v>
      </c>
      <c r="C26" s="9" t="s">
        <v>40</v>
      </c>
      <c r="D26" s="9"/>
      <c r="E26" s="9"/>
      <c r="F26" s="9"/>
      <c r="G26" s="28"/>
      <c r="H26" s="9"/>
      <c r="I26" s="9"/>
      <c r="J26" s="40">
        <v>13.22</v>
      </c>
    </row>
    <row r="27" spans="1:10" ht="15.75" thickBot="1">
      <c r="A27" s="86" t="s">
        <v>14</v>
      </c>
      <c r="B27" s="87"/>
      <c r="C27" s="32">
        <f>SUM(C4:C26)</f>
        <v>66</v>
      </c>
      <c r="D27" s="32">
        <f>SUM(D4:D26)</f>
        <v>1</v>
      </c>
      <c r="E27" s="32">
        <f>MAX(E4:E26)</f>
        <v>3.41</v>
      </c>
      <c r="F27" s="32">
        <f>SUM(F4:F26)</f>
        <v>123.52999999999999</v>
      </c>
      <c r="G27" s="32">
        <f>SUM(G4:G26)</f>
        <v>0.2</v>
      </c>
      <c r="H27" s="32">
        <f>SUM(H4:H26)</f>
        <v>123.32999999999998</v>
      </c>
      <c r="I27" s="32" t="s">
        <v>15</v>
      </c>
      <c r="J27" s="41">
        <f>SUM(J4:J26)</f>
        <v>965.2100000000002</v>
      </c>
    </row>
    <row r="28" ht="13.5" thickTop="1">
      <c r="F28">
        <f>F27/C27</f>
        <v>1.8716666666666664</v>
      </c>
    </row>
  </sheetData>
  <sheetProtection/>
  <mergeCells count="2">
    <mergeCell ref="A2:J2"/>
    <mergeCell ref="A27:B27"/>
  </mergeCells>
  <printOptions/>
  <pageMargins left="1.38" right="0.75" top="1.48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10.140625" style="0" customWidth="1"/>
    <col min="2" max="2" width="12.57421875" style="0" customWidth="1"/>
    <col min="6" max="6" width="10.421875" style="0" customWidth="1"/>
    <col min="7" max="7" width="12.00390625" style="0" customWidth="1"/>
    <col min="8" max="8" width="9.8515625" style="0" customWidth="1"/>
    <col min="9" max="9" width="10.00390625" style="0" customWidth="1"/>
    <col min="10" max="10" width="9.7109375" style="0" customWidth="1"/>
  </cols>
  <sheetData>
    <row r="1" ht="13.5" thickBot="1"/>
    <row r="2" spans="1:10" ht="16.5" thickBot="1" thickTop="1">
      <c r="A2" s="88" t="s">
        <v>60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28.5" customHeight="1" thickBot="1">
      <c r="A3" s="65" t="s">
        <v>8</v>
      </c>
      <c r="B3" s="66" t="s">
        <v>5</v>
      </c>
      <c r="C3" s="66" t="s">
        <v>10</v>
      </c>
      <c r="D3" s="66" t="s">
        <v>11</v>
      </c>
      <c r="E3" s="66" t="s">
        <v>16</v>
      </c>
      <c r="F3" s="66" t="s">
        <v>6</v>
      </c>
      <c r="G3" s="66" t="s">
        <v>7</v>
      </c>
      <c r="H3" s="67" t="s">
        <v>13</v>
      </c>
      <c r="I3" s="66" t="s">
        <v>9</v>
      </c>
      <c r="J3" s="68" t="s">
        <v>12</v>
      </c>
    </row>
    <row r="4" spans="1:10" ht="15">
      <c r="A4" s="61">
        <v>1</v>
      </c>
      <c r="B4" s="13" t="s">
        <v>32</v>
      </c>
      <c r="C4" s="62">
        <v>5</v>
      </c>
      <c r="D4" s="62">
        <v>0</v>
      </c>
      <c r="E4" s="62">
        <v>2.9</v>
      </c>
      <c r="F4" s="62">
        <v>11.92</v>
      </c>
      <c r="G4" s="63">
        <f aca="true" t="shared" si="0" ref="G4:G26">(D4*0.2)</f>
        <v>0</v>
      </c>
      <c r="H4" s="62">
        <f aca="true" t="shared" si="1" ref="H4:H24">(F4-G4)</f>
        <v>11.92</v>
      </c>
      <c r="I4" s="62">
        <v>50</v>
      </c>
      <c r="J4" s="64">
        <f>(H4+I4)</f>
        <v>61.92</v>
      </c>
    </row>
    <row r="5" spans="1:10" ht="15">
      <c r="A5" s="56">
        <v>2</v>
      </c>
      <c r="B5" s="13" t="s">
        <v>47</v>
      </c>
      <c r="C5" s="9">
        <v>5</v>
      </c>
      <c r="D5" s="9">
        <v>0</v>
      </c>
      <c r="E5" s="9">
        <v>3.1</v>
      </c>
      <c r="F5" s="9">
        <v>11.32</v>
      </c>
      <c r="G5" s="63">
        <f t="shared" si="0"/>
        <v>0</v>
      </c>
      <c r="H5" s="62">
        <f t="shared" si="1"/>
        <v>11.32</v>
      </c>
      <c r="I5" s="9">
        <v>49</v>
      </c>
      <c r="J5" s="64">
        <f aca="true" t="shared" si="2" ref="J5:J20">(H5+I5)</f>
        <v>60.32</v>
      </c>
    </row>
    <row r="6" spans="1:10" ht="15">
      <c r="A6" s="56">
        <v>3</v>
      </c>
      <c r="B6" s="13" t="s">
        <v>27</v>
      </c>
      <c r="C6" s="9">
        <v>5</v>
      </c>
      <c r="D6" s="9">
        <v>0</v>
      </c>
      <c r="E6" s="9">
        <v>2.65</v>
      </c>
      <c r="F6" s="9">
        <v>11.01</v>
      </c>
      <c r="G6" s="63">
        <f t="shared" si="0"/>
        <v>0</v>
      </c>
      <c r="H6" s="62">
        <f t="shared" si="1"/>
        <v>11.01</v>
      </c>
      <c r="I6" s="9">
        <v>48</v>
      </c>
      <c r="J6" s="64">
        <f t="shared" si="2"/>
        <v>59.01</v>
      </c>
    </row>
    <row r="7" spans="1:10" ht="15">
      <c r="A7" s="56">
        <v>4</v>
      </c>
      <c r="B7" s="13" t="s">
        <v>34</v>
      </c>
      <c r="C7" s="9">
        <v>5</v>
      </c>
      <c r="D7" s="9">
        <v>0</v>
      </c>
      <c r="E7" s="9">
        <v>2.13</v>
      </c>
      <c r="F7" s="9">
        <v>9.68</v>
      </c>
      <c r="G7" s="63">
        <f t="shared" si="0"/>
        <v>0</v>
      </c>
      <c r="H7" s="62">
        <f t="shared" si="1"/>
        <v>9.68</v>
      </c>
      <c r="I7" s="9">
        <v>47</v>
      </c>
      <c r="J7" s="64">
        <f t="shared" si="2"/>
        <v>56.68</v>
      </c>
    </row>
    <row r="8" spans="1:10" ht="15">
      <c r="A8" s="56">
        <v>5</v>
      </c>
      <c r="B8" s="13" t="s">
        <v>48</v>
      </c>
      <c r="C8" s="9">
        <v>4</v>
      </c>
      <c r="D8" s="9">
        <v>0</v>
      </c>
      <c r="E8" s="9">
        <v>4.19</v>
      </c>
      <c r="F8" s="9">
        <v>9.25</v>
      </c>
      <c r="G8" s="63">
        <f t="shared" si="0"/>
        <v>0</v>
      </c>
      <c r="H8" s="62">
        <f t="shared" si="1"/>
        <v>9.25</v>
      </c>
      <c r="I8" s="9">
        <v>46</v>
      </c>
      <c r="J8" s="64">
        <f t="shared" si="2"/>
        <v>55.25</v>
      </c>
    </row>
    <row r="9" spans="1:10" ht="15">
      <c r="A9" s="56">
        <v>6</v>
      </c>
      <c r="B9" s="52" t="s">
        <v>39</v>
      </c>
      <c r="C9" s="9">
        <v>5</v>
      </c>
      <c r="D9" s="9">
        <v>0</v>
      </c>
      <c r="E9" s="9">
        <v>2.34</v>
      </c>
      <c r="F9" s="9">
        <v>9.16</v>
      </c>
      <c r="G9" s="63">
        <f t="shared" si="0"/>
        <v>0</v>
      </c>
      <c r="H9" s="62">
        <f t="shared" si="1"/>
        <v>9.16</v>
      </c>
      <c r="I9" s="9">
        <v>45</v>
      </c>
      <c r="J9" s="64">
        <f t="shared" si="2"/>
        <v>54.16</v>
      </c>
    </row>
    <row r="10" spans="1:10" ht="15">
      <c r="A10" s="56">
        <v>7</v>
      </c>
      <c r="B10" s="13" t="s">
        <v>3</v>
      </c>
      <c r="C10" s="9">
        <v>5</v>
      </c>
      <c r="D10" s="9">
        <v>1</v>
      </c>
      <c r="E10" s="9">
        <v>2.2</v>
      </c>
      <c r="F10" s="9">
        <v>9.17</v>
      </c>
      <c r="G10" s="63">
        <f t="shared" si="0"/>
        <v>0.2</v>
      </c>
      <c r="H10" s="62">
        <f t="shared" si="1"/>
        <v>8.97</v>
      </c>
      <c r="I10" s="9">
        <v>44</v>
      </c>
      <c r="J10" s="64">
        <f t="shared" si="2"/>
        <v>52.97</v>
      </c>
    </row>
    <row r="11" spans="1:10" ht="15">
      <c r="A11" s="56">
        <v>8</v>
      </c>
      <c r="B11" s="13" t="s">
        <v>26</v>
      </c>
      <c r="C11" s="9">
        <v>5</v>
      </c>
      <c r="D11" s="9">
        <v>0</v>
      </c>
      <c r="E11" s="9">
        <v>2.09</v>
      </c>
      <c r="F11" s="9">
        <v>8.23</v>
      </c>
      <c r="G11" s="63">
        <f t="shared" si="0"/>
        <v>0</v>
      </c>
      <c r="H11" s="62">
        <f t="shared" si="1"/>
        <v>8.23</v>
      </c>
      <c r="I11" s="9">
        <v>43</v>
      </c>
      <c r="J11" s="64">
        <f t="shared" si="2"/>
        <v>51.230000000000004</v>
      </c>
    </row>
    <row r="12" spans="1:10" ht="15">
      <c r="A12" s="56">
        <v>9</v>
      </c>
      <c r="B12" s="13" t="s">
        <v>50</v>
      </c>
      <c r="C12" s="9">
        <v>4</v>
      </c>
      <c r="D12" s="9">
        <v>0</v>
      </c>
      <c r="E12" s="9">
        <v>3.35</v>
      </c>
      <c r="F12" s="9">
        <v>8.2</v>
      </c>
      <c r="G12" s="63">
        <f t="shared" si="0"/>
        <v>0</v>
      </c>
      <c r="H12" s="62">
        <f t="shared" si="1"/>
        <v>8.2</v>
      </c>
      <c r="I12" s="9">
        <v>42</v>
      </c>
      <c r="J12" s="64">
        <f t="shared" si="2"/>
        <v>50.2</v>
      </c>
    </row>
    <row r="13" spans="1:10" ht="15">
      <c r="A13" s="56">
        <v>10</v>
      </c>
      <c r="B13" s="13" t="s">
        <v>45</v>
      </c>
      <c r="C13" s="9">
        <v>4</v>
      </c>
      <c r="D13" s="9">
        <v>0</v>
      </c>
      <c r="E13" s="9">
        <v>2.9</v>
      </c>
      <c r="F13" s="9">
        <v>7.41</v>
      </c>
      <c r="G13" s="63">
        <f t="shared" si="0"/>
        <v>0</v>
      </c>
      <c r="H13" s="62">
        <f t="shared" si="1"/>
        <v>7.41</v>
      </c>
      <c r="I13" s="9">
        <v>41</v>
      </c>
      <c r="J13" s="64">
        <f t="shared" si="2"/>
        <v>48.41</v>
      </c>
    </row>
    <row r="14" spans="1:10" ht="15">
      <c r="A14" s="56">
        <v>11</v>
      </c>
      <c r="B14" s="13" t="s">
        <v>33</v>
      </c>
      <c r="C14" s="9">
        <v>4</v>
      </c>
      <c r="D14" s="9">
        <v>0</v>
      </c>
      <c r="E14" s="9">
        <v>1.8</v>
      </c>
      <c r="F14" s="9">
        <v>6.28</v>
      </c>
      <c r="G14" s="63">
        <f t="shared" si="0"/>
        <v>0</v>
      </c>
      <c r="H14" s="62">
        <f t="shared" si="1"/>
        <v>6.28</v>
      </c>
      <c r="I14" s="9">
        <v>40</v>
      </c>
      <c r="J14" s="64">
        <f t="shared" si="2"/>
        <v>46.28</v>
      </c>
    </row>
    <row r="15" spans="1:10" ht="15">
      <c r="A15" s="56">
        <v>12</v>
      </c>
      <c r="B15" s="13" t="s">
        <v>35</v>
      </c>
      <c r="C15" s="9">
        <v>3</v>
      </c>
      <c r="D15" s="9">
        <v>1</v>
      </c>
      <c r="E15" s="9">
        <v>1.6</v>
      </c>
      <c r="F15" s="9">
        <v>4.65</v>
      </c>
      <c r="G15" s="63">
        <f t="shared" si="0"/>
        <v>0.2</v>
      </c>
      <c r="H15" s="62">
        <f t="shared" si="1"/>
        <v>4.45</v>
      </c>
      <c r="I15" s="9">
        <v>39</v>
      </c>
      <c r="J15" s="64">
        <f t="shared" si="2"/>
        <v>43.45</v>
      </c>
    </row>
    <row r="16" spans="1:10" ht="15">
      <c r="A16" s="56">
        <v>13</v>
      </c>
      <c r="B16" s="13" t="s">
        <v>28</v>
      </c>
      <c r="C16" s="9">
        <v>2</v>
      </c>
      <c r="D16" s="9">
        <v>0</v>
      </c>
      <c r="E16" s="9">
        <v>2.12</v>
      </c>
      <c r="F16" s="9">
        <v>3.85</v>
      </c>
      <c r="G16" s="63">
        <f t="shared" si="0"/>
        <v>0</v>
      </c>
      <c r="H16" s="62">
        <f t="shared" si="1"/>
        <v>3.85</v>
      </c>
      <c r="I16" s="9">
        <v>38</v>
      </c>
      <c r="J16" s="64">
        <f t="shared" si="2"/>
        <v>41.85</v>
      </c>
    </row>
    <row r="17" spans="1:10" ht="15">
      <c r="A17" s="56">
        <v>14</v>
      </c>
      <c r="B17" s="13" t="s">
        <v>30</v>
      </c>
      <c r="C17" s="9">
        <v>2</v>
      </c>
      <c r="D17" s="9">
        <v>0</v>
      </c>
      <c r="E17" s="9">
        <v>2.26</v>
      </c>
      <c r="F17" s="9">
        <v>3.72</v>
      </c>
      <c r="G17" s="63">
        <f t="shared" si="0"/>
        <v>0</v>
      </c>
      <c r="H17" s="62">
        <f t="shared" si="1"/>
        <v>3.72</v>
      </c>
      <c r="I17" s="9">
        <v>37</v>
      </c>
      <c r="J17" s="64">
        <f t="shared" si="2"/>
        <v>40.72</v>
      </c>
    </row>
    <row r="18" spans="1:10" ht="15">
      <c r="A18" s="56">
        <v>15</v>
      </c>
      <c r="B18" s="51" t="s">
        <v>38</v>
      </c>
      <c r="C18" s="9">
        <v>1</v>
      </c>
      <c r="D18" s="9">
        <v>0</v>
      </c>
      <c r="E18" s="9">
        <v>2.63</v>
      </c>
      <c r="F18" s="9">
        <v>2.63</v>
      </c>
      <c r="G18" s="63">
        <f t="shared" si="0"/>
        <v>0</v>
      </c>
      <c r="H18" s="62">
        <f t="shared" si="1"/>
        <v>2.63</v>
      </c>
      <c r="I18" s="9">
        <v>36</v>
      </c>
      <c r="J18" s="64">
        <f t="shared" si="2"/>
        <v>38.63</v>
      </c>
    </row>
    <row r="19" spans="1:10" ht="15">
      <c r="A19" s="56">
        <v>16</v>
      </c>
      <c r="B19" s="13" t="s">
        <v>17</v>
      </c>
      <c r="C19" s="9">
        <v>1</v>
      </c>
      <c r="D19" s="9">
        <v>0</v>
      </c>
      <c r="E19" s="9">
        <v>1.77</v>
      </c>
      <c r="F19" s="9">
        <v>1.77</v>
      </c>
      <c r="G19" s="63">
        <f t="shared" si="0"/>
        <v>0</v>
      </c>
      <c r="H19" s="62">
        <f t="shared" si="1"/>
        <v>1.77</v>
      </c>
      <c r="I19" s="9">
        <v>35</v>
      </c>
      <c r="J19" s="64">
        <f t="shared" si="2"/>
        <v>36.77</v>
      </c>
    </row>
    <row r="20" spans="1:10" ht="15">
      <c r="A20" s="56">
        <v>17</v>
      </c>
      <c r="B20" s="13" t="s">
        <v>4</v>
      </c>
      <c r="C20" s="9">
        <v>1</v>
      </c>
      <c r="D20" s="9">
        <v>0</v>
      </c>
      <c r="E20" s="9">
        <v>1.45</v>
      </c>
      <c r="F20" s="9">
        <v>1.45</v>
      </c>
      <c r="G20" s="63">
        <f t="shared" si="0"/>
        <v>0</v>
      </c>
      <c r="H20" s="62">
        <f t="shared" si="1"/>
        <v>1.45</v>
      </c>
      <c r="I20" s="9">
        <v>34</v>
      </c>
      <c r="J20" s="64">
        <f t="shared" si="2"/>
        <v>35.45</v>
      </c>
    </row>
    <row r="21" spans="1:10" ht="15">
      <c r="A21" s="56">
        <v>18</v>
      </c>
      <c r="B21" s="13" t="s">
        <v>29</v>
      </c>
      <c r="C21" s="9">
        <v>0</v>
      </c>
      <c r="D21" s="9"/>
      <c r="E21" s="9"/>
      <c r="F21" s="9">
        <v>0</v>
      </c>
      <c r="G21" s="63">
        <f t="shared" si="0"/>
        <v>0</v>
      </c>
      <c r="H21" s="62">
        <f t="shared" si="1"/>
        <v>0</v>
      </c>
      <c r="I21" s="9"/>
      <c r="J21" s="64">
        <v>25.45</v>
      </c>
    </row>
    <row r="22" spans="1:10" ht="15">
      <c r="A22" s="56">
        <v>19</v>
      </c>
      <c r="B22" s="13" t="s">
        <v>2</v>
      </c>
      <c r="C22" s="9">
        <v>0</v>
      </c>
      <c r="D22" s="9"/>
      <c r="E22" s="9"/>
      <c r="F22" s="9">
        <v>0</v>
      </c>
      <c r="G22" s="63">
        <f t="shared" si="0"/>
        <v>0</v>
      </c>
      <c r="H22" s="62">
        <f t="shared" si="1"/>
        <v>0</v>
      </c>
      <c r="I22" s="9"/>
      <c r="J22" s="64">
        <v>25.45</v>
      </c>
    </row>
    <row r="23" spans="1:10" ht="15">
      <c r="A23" s="56">
        <v>20</v>
      </c>
      <c r="B23" s="13" t="s">
        <v>1</v>
      </c>
      <c r="C23" s="9">
        <v>0</v>
      </c>
      <c r="D23" s="9"/>
      <c r="E23" s="9"/>
      <c r="F23" s="9">
        <v>0</v>
      </c>
      <c r="G23" s="63">
        <f t="shared" si="0"/>
        <v>0</v>
      </c>
      <c r="H23" s="62">
        <f t="shared" si="1"/>
        <v>0</v>
      </c>
      <c r="I23" s="9"/>
      <c r="J23" s="64">
        <v>25.45</v>
      </c>
    </row>
    <row r="24" spans="1:10" ht="15">
      <c r="A24" s="56">
        <v>21</v>
      </c>
      <c r="B24" s="13" t="s">
        <v>37</v>
      </c>
      <c r="C24" s="9">
        <v>0</v>
      </c>
      <c r="D24" s="9"/>
      <c r="E24" s="9"/>
      <c r="F24" s="9">
        <v>0</v>
      </c>
      <c r="G24" s="63">
        <f t="shared" si="0"/>
        <v>0</v>
      </c>
      <c r="H24" s="62">
        <f t="shared" si="1"/>
        <v>0</v>
      </c>
      <c r="I24" s="9"/>
      <c r="J24" s="64">
        <v>25.45</v>
      </c>
    </row>
    <row r="25" spans="1:10" ht="15">
      <c r="A25" s="56" t="s">
        <v>40</v>
      </c>
      <c r="B25" s="13" t="s">
        <v>0</v>
      </c>
      <c r="C25" s="9" t="s">
        <v>40</v>
      </c>
      <c r="D25" s="9"/>
      <c r="E25" s="9"/>
      <c r="F25" s="9" t="s">
        <v>40</v>
      </c>
      <c r="G25" s="63">
        <f t="shared" si="0"/>
        <v>0</v>
      </c>
      <c r="H25" s="62"/>
      <c r="I25" s="9"/>
      <c r="J25" s="64">
        <v>15.45</v>
      </c>
    </row>
    <row r="26" spans="1:10" ht="15">
      <c r="A26" s="56" t="s">
        <v>40</v>
      </c>
      <c r="B26" s="13" t="s">
        <v>44</v>
      </c>
      <c r="C26" s="9" t="s">
        <v>40</v>
      </c>
      <c r="D26" s="9"/>
      <c r="E26" s="9"/>
      <c r="F26" s="9" t="s">
        <v>40</v>
      </c>
      <c r="G26" s="63">
        <f t="shared" si="0"/>
        <v>0</v>
      </c>
      <c r="H26" s="62"/>
      <c r="I26" s="9"/>
      <c r="J26" s="64">
        <v>15.45</v>
      </c>
    </row>
    <row r="27" spans="1:10" ht="32.25" thickBot="1">
      <c r="A27" s="57" t="s">
        <v>14</v>
      </c>
      <c r="B27" s="58"/>
      <c r="C27" s="59">
        <f>SUM(C4:C26)</f>
        <v>61</v>
      </c>
      <c r="D27" s="59">
        <f>SUM(D4:D26)</f>
        <v>2</v>
      </c>
      <c r="E27" s="59">
        <f>MAX(E4:E26)</f>
        <v>4.19</v>
      </c>
      <c r="F27" s="59">
        <f>SUM(F4:F26)</f>
        <v>119.7</v>
      </c>
      <c r="G27" s="59">
        <f>SUM(G4:G26)</f>
        <v>0.4</v>
      </c>
      <c r="H27" s="59">
        <f>SUM(H4:H26)</f>
        <v>119.3</v>
      </c>
      <c r="I27" s="59" t="s">
        <v>15</v>
      </c>
      <c r="J27" s="60">
        <f>SUM(J4:J26)</f>
        <v>966.0000000000005</v>
      </c>
    </row>
    <row r="28" ht="12.75">
      <c r="F28">
        <f>F27/C27</f>
        <v>1.9622950819672131</v>
      </c>
    </row>
  </sheetData>
  <sheetProtection/>
  <mergeCells count="1">
    <mergeCell ref="A2:J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9"/>
  <sheetViews>
    <sheetView zoomScale="80" zoomScaleNormal="80" zoomScalePageLayoutView="0" workbookViewId="0" topLeftCell="A7">
      <selection activeCell="F29" sqref="F29"/>
    </sheetView>
  </sheetViews>
  <sheetFormatPr defaultColWidth="9.140625" defaultRowHeight="12.75"/>
  <cols>
    <col min="1" max="1" width="10.421875" style="0" customWidth="1"/>
    <col min="2" max="2" width="12.28125" style="0" customWidth="1"/>
    <col min="6" max="6" width="10.7109375" style="0" customWidth="1"/>
    <col min="7" max="7" width="11.8515625" style="0" customWidth="1"/>
    <col min="8" max="8" width="10.00390625" style="0" customWidth="1"/>
    <col min="9" max="10" width="9.8515625" style="0" customWidth="1"/>
  </cols>
  <sheetData>
    <row r="2" ht="13.5" thickBot="1"/>
    <row r="3" spans="1:10" ht="16.5" thickBot="1" thickTop="1">
      <c r="A3" s="91" t="s">
        <v>61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33" thickBot="1" thickTop="1">
      <c r="A4" s="33" t="s">
        <v>8</v>
      </c>
      <c r="B4" s="34" t="s">
        <v>5</v>
      </c>
      <c r="C4" s="34" t="s">
        <v>10</v>
      </c>
      <c r="D4" s="34" t="s">
        <v>11</v>
      </c>
      <c r="E4" s="34" t="s">
        <v>16</v>
      </c>
      <c r="F4" s="34" t="s">
        <v>6</v>
      </c>
      <c r="G4" s="35" t="s">
        <v>7</v>
      </c>
      <c r="H4" s="36" t="s">
        <v>13</v>
      </c>
      <c r="I4" s="34" t="s">
        <v>9</v>
      </c>
      <c r="J4" s="37" t="s">
        <v>12</v>
      </c>
    </row>
    <row r="5" spans="1:10" ht="15.75" thickTop="1">
      <c r="A5" s="38">
        <v>1</v>
      </c>
      <c r="B5" s="13" t="s">
        <v>27</v>
      </c>
      <c r="C5" s="49">
        <v>5</v>
      </c>
      <c r="D5" s="49">
        <v>0</v>
      </c>
      <c r="E5" s="49">
        <v>4.35</v>
      </c>
      <c r="F5" s="49">
        <v>18.2</v>
      </c>
      <c r="G5" s="50">
        <f aca="true" t="shared" si="0" ref="G5:G25">(D5*0.2)</f>
        <v>0</v>
      </c>
      <c r="H5" s="49">
        <f aca="true" t="shared" si="1" ref="H5:H25">(F5-G5)</f>
        <v>18.2</v>
      </c>
      <c r="I5" s="49">
        <v>50</v>
      </c>
      <c r="J5" s="39">
        <f>(H5+I5)</f>
        <v>68.2</v>
      </c>
    </row>
    <row r="6" spans="1:10" ht="15">
      <c r="A6" s="8">
        <v>2</v>
      </c>
      <c r="B6" s="13" t="s">
        <v>26</v>
      </c>
      <c r="C6" s="9">
        <v>5</v>
      </c>
      <c r="D6" s="9">
        <v>1</v>
      </c>
      <c r="E6" s="9">
        <v>3.62</v>
      </c>
      <c r="F6" s="9">
        <v>16.31</v>
      </c>
      <c r="G6" s="28">
        <f t="shared" si="0"/>
        <v>0.2</v>
      </c>
      <c r="H6" s="9">
        <f t="shared" si="1"/>
        <v>16.11</v>
      </c>
      <c r="I6" s="9">
        <v>49</v>
      </c>
      <c r="J6" s="40">
        <f aca="true" t="shared" si="2" ref="J6:J24">(H6+I6)</f>
        <v>65.11</v>
      </c>
    </row>
    <row r="7" spans="1:10" ht="15">
      <c r="A7" s="8">
        <v>3</v>
      </c>
      <c r="B7" s="13" t="s">
        <v>29</v>
      </c>
      <c r="C7" s="9">
        <v>5</v>
      </c>
      <c r="D7" s="9">
        <v>0</v>
      </c>
      <c r="E7" s="9">
        <v>3.32</v>
      </c>
      <c r="F7" s="9">
        <v>15.94</v>
      </c>
      <c r="G7" s="28">
        <f t="shared" si="0"/>
        <v>0</v>
      </c>
      <c r="H7" s="9">
        <f t="shared" si="1"/>
        <v>15.94</v>
      </c>
      <c r="I7" s="9">
        <v>48</v>
      </c>
      <c r="J7" s="40">
        <f t="shared" si="2"/>
        <v>63.94</v>
      </c>
    </row>
    <row r="8" spans="1:10" ht="15">
      <c r="A8" s="8">
        <v>4</v>
      </c>
      <c r="B8" s="13" t="s">
        <v>45</v>
      </c>
      <c r="C8" s="9">
        <v>5</v>
      </c>
      <c r="D8" s="9">
        <v>0</v>
      </c>
      <c r="E8" s="9">
        <v>3.72</v>
      </c>
      <c r="F8" s="9">
        <v>15.78</v>
      </c>
      <c r="G8" s="28">
        <f t="shared" si="0"/>
        <v>0</v>
      </c>
      <c r="H8" s="9">
        <f t="shared" si="1"/>
        <v>15.78</v>
      </c>
      <c r="I8" s="9">
        <v>47</v>
      </c>
      <c r="J8" s="40">
        <f t="shared" si="2"/>
        <v>62.78</v>
      </c>
    </row>
    <row r="9" spans="1:10" ht="15">
      <c r="A9" s="8">
        <v>5</v>
      </c>
      <c r="B9" s="13" t="s">
        <v>28</v>
      </c>
      <c r="C9" s="9">
        <v>5</v>
      </c>
      <c r="D9" s="9">
        <v>5</v>
      </c>
      <c r="E9" s="9">
        <v>4.89</v>
      </c>
      <c r="F9" s="9">
        <v>16.42</v>
      </c>
      <c r="G9" s="28">
        <f t="shared" si="0"/>
        <v>1</v>
      </c>
      <c r="H9" s="9">
        <f t="shared" si="1"/>
        <v>15.420000000000002</v>
      </c>
      <c r="I9" s="9">
        <v>46</v>
      </c>
      <c r="J9" s="40">
        <f t="shared" si="2"/>
        <v>61.42</v>
      </c>
    </row>
    <row r="10" spans="1:10" ht="15">
      <c r="A10" s="8">
        <v>6</v>
      </c>
      <c r="B10" s="13" t="s">
        <v>37</v>
      </c>
      <c r="C10" s="9">
        <v>5</v>
      </c>
      <c r="D10" s="9">
        <v>0</v>
      </c>
      <c r="E10" s="9">
        <v>3.4</v>
      </c>
      <c r="F10" s="9">
        <v>15.33</v>
      </c>
      <c r="G10" s="28">
        <f t="shared" si="0"/>
        <v>0</v>
      </c>
      <c r="H10" s="9">
        <f t="shared" si="1"/>
        <v>15.33</v>
      </c>
      <c r="I10" s="9">
        <v>45</v>
      </c>
      <c r="J10" s="40">
        <f t="shared" si="2"/>
        <v>60.33</v>
      </c>
    </row>
    <row r="11" spans="1:10" ht="15">
      <c r="A11" s="8">
        <v>7</v>
      </c>
      <c r="B11" s="13" t="s">
        <v>2</v>
      </c>
      <c r="C11" s="9">
        <v>5</v>
      </c>
      <c r="D11" s="9">
        <v>0</v>
      </c>
      <c r="E11" s="9">
        <v>3.9</v>
      </c>
      <c r="F11" s="9">
        <v>15.15</v>
      </c>
      <c r="G11" s="28">
        <f t="shared" si="0"/>
        <v>0</v>
      </c>
      <c r="H11" s="9">
        <f t="shared" si="1"/>
        <v>15.15</v>
      </c>
      <c r="I11" s="9">
        <v>44</v>
      </c>
      <c r="J11" s="40">
        <f t="shared" si="2"/>
        <v>59.15</v>
      </c>
    </row>
    <row r="12" spans="1:10" ht="15">
      <c r="A12" s="8">
        <v>8</v>
      </c>
      <c r="B12" s="13" t="s">
        <v>34</v>
      </c>
      <c r="C12" s="9">
        <v>5</v>
      </c>
      <c r="D12" s="9">
        <v>0</v>
      </c>
      <c r="E12" s="9">
        <v>4.09</v>
      </c>
      <c r="F12" s="9">
        <v>14.87</v>
      </c>
      <c r="G12" s="28">
        <f t="shared" si="0"/>
        <v>0</v>
      </c>
      <c r="H12" s="9">
        <f t="shared" si="1"/>
        <v>14.87</v>
      </c>
      <c r="I12" s="9">
        <v>43</v>
      </c>
      <c r="J12" s="40">
        <f t="shared" si="2"/>
        <v>57.87</v>
      </c>
    </row>
    <row r="13" spans="1:10" ht="15">
      <c r="A13" s="8">
        <v>9</v>
      </c>
      <c r="B13" s="52" t="s">
        <v>39</v>
      </c>
      <c r="C13" s="9">
        <v>5</v>
      </c>
      <c r="D13" s="9">
        <v>0</v>
      </c>
      <c r="E13" s="9">
        <v>2.92</v>
      </c>
      <c r="F13" s="9">
        <v>14.6</v>
      </c>
      <c r="G13" s="28">
        <f t="shared" si="0"/>
        <v>0</v>
      </c>
      <c r="H13" s="9">
        <f t="shared" si="1"/>
        <v>14.6</v>
      </c>
      <c r="I13" s="9">
        <v>42</v>
      </c>
      <c r="J13" s="40">
        <f t="shared" si="2"/>
        <v>56.6</v>
      </c>
    </row>
    <row r="14" spans="1:10" ht="15">
      <c r="A14" s="8">
        <v>10</v>
      </c>
      <c r="B14" s="13" t="s">
        <v>3</v>
      </c>
      <c r="C14" s="9">
        <v>5</v>
      </c>
      <c r="D14" s="9">
        <v>1</v>
      </c>
      <c r="E14" s="9">
        <v>3.69</v>
      </c>
      <c r="F14" s="9">
        <v>14.71</v>
      </c>
      <c r="G14" s="28">
        <f t="shared" si="0"/>
        <v>0.2</v>
      </c>
      <c r="H14" s="9">
        <f t="shared" si="1"/>
        <v>14.510000000000002</v>
      </c>
      <c r="I14" s="9">
        <v>41</v>
      </c>
      <c r="J14" s="40">
        <f t="shared" si="2"/>
        <v>55.510000000000005</v>
      </c>
    </row>
    <row r="15" spans="1:10" ht="15">
      <c r="A15" s="8">
        <v>11</v>
      </c>
      <c r="B15" s="13" t="s">
        <v>50</v>
      </c>
      <c r="C15" s="9">
        <v>5</v>
      </c>
      <c r="D15" s="9">
        <v>0</v>
      </c>
      <c r="E15" s="9">
        <v>3.21</v>
      </c>
      <c r="F15" s="9">
        <v>14.48</v>
      </c>
      <c r="G15" s="28">
        <f t="shared" si="0"/>
        <v>0</v>
      </c>
      <c r="H15" s="9">
        <f t="shared" si="1"/>
        <v>14.48</v>
      </c>
      <c r="I15" s="9">
        <v>40</v>
      </c>
      <c r="J15" s="40">
        <f t="shared" si="2"/>
        <v>54.480000000000004</v>
      </c>
    </row>
    <row r="16" spans="1:10" ht="15">
      <c r="A16" s="8">
        <v>12</v>
      </c>
      <c r="B16" s="13" t="s">
        <v>33</v>
      </c>
      <c r="C16" s="9">
        <v>5</v>
      </c>
      <c r="D16" s="9">
        <v>0</v>
      </c>
      <c r="E16" s="9">
        <v>3.53</v>
      </c>
      <c r="F16" s="9">
        <v>14.26</v>
      </c>
      <c r="G16" s="28">
        <f t="shared" si="0"/>
        <v>0</v>
      </c>
      <c r="H16" s="9">
        <f t="shared" si="1"/>
        <v>14.26</v>
      </c>
      <c r="I16" s="9">
        <v>39</v>
      </c>
      <c r="J16" s="40">
        <f t="shared" si="2"/>
        <v>53.26</v>
      </c>
    </row>
    <row r="17" spans="1:10" ht="15">
      <c r="A17" s="8">
        <v>13</v>
      </c>
      <c r="B17" s="13" t="s">
        <v>30</v>
      </c>
      <c r="C17" s="9">
        <v>5</v>
      </c>
      <c r="D17" s="9">
        <v>0</v>
      </c>
      <c r="E17" s="9">
        <v>3.62</v>
      </c>
      <c r="F17" s="9">
        <v>13.69</v>
      </c>
      <c r="G17" s="28">
        <f t="shared" si="0"/>
        <v>0</v>
      </c>
      <c r="H17" s="9">
        <f t="shared" si="1"/>
        <v>13.69</v>
      </c>
      <c r="I17" s="9">
        <v>38</v>
      </c>
      <c r="J17" s="40">
        <f t="shared" si="2"/>
        <v>51.69</v>
      </c>
    </row>
    <row r="18" spans="1:10" ht="15">
      <c r="A18" s="8">
        <v>14</v>
      </c>
      <c r="B18" s="13" t="s">
        <v>48</v>
      </c>
      <c r="C18" s="9">
        <v>5</v>
      </c>
      <c r="D18" s="9">
        <v>0</v>
      </c>
      <c r="E18" s="9">
        <v>3.24</v>
      </c>
      <c r="F18" s="9">
        <v>13.46</v>
      </c>
      <c r="G18" s="28">
        <f t="shared" si="0"/>
        <v>0</v>
      </c>
      <c r="H18" s="9">
        <f t="shared" si="1"/>
        <v>13.46</v>
      </c>
      <c r="I18" s="9">
        <v>37</v>
      </c>
      <c r="J18" s="40">
        <f t="shared" si="2"/>
        <v>50.46</v>
      </c>
    </row>
    <row r="19" spans="1:10" ht="15">
      <c r="A19" s="8">
        <v>15</v>
      </c>
      <c r="B19" s="13" t="s">
        <v>1</v>
      </c>
      <c r="C19" s="9">
        <v>4</v>
      </c>
      <c r="D19" s="9">
        <v>1</v>
      </c>
      <c r="E19" s="9">
        <v>5.11</v>
      </c>
      <c r="F19" s="9">
        <v>12.74</v>
      </c>
      <c r="G19" s="28">
        <f t="shared" si="0"/>
        <v>0.2</v>
      </c>
      <c r="H19" s="9">
        <f t="shared" si="1"/>
        <v>12.540000000000001</v>
      </c>
      <c r="I19" s="9">
        <v>36</v>
      </c>
      <c r="J19" s="40">
        <f t="shared" si="2"/>
        <v>48.54</v>
      </c>
    </row>
    <row r="20" spans="1:10" ht="15">
      <c r="A20" s="8">
        <v>16</v>
      </c>
      <c r="B20" s="13" t="s">
        <v>35</v>
      </c>
      <c r="C20" s="9">
        <v>5</v>
      </c>
      <c r="D20" s="9">
        <v>0</v>
      </c>
      <c r="E20" s="9">
        <v>2.96</v>
      </c>
      <c r="F20" s="9">
        <v>12.4</v>
      </c>
      <c r="G20" s="28">
        <f t="shared" si="0"/>
        <v>0</v>
      </c>
      <c r="H20" s="9">
        <f t="shared" si="1"/>
        <v>12.4</v>
      </c>
      <c r="I20" s="9">
        <v>35</v>
      </c>
      <c r="J20" s="40">
        <f t="shared" si="2"/>
        <v>47.4</v>
      </c>
    </row>
    <row r="21" spans="1:10" ht="15">
      <c r="A21" s="8">
        <v>17</v>
      </c>
      <c r="B21" s="13" t="s">
        <v>17</v>
      </c>
      <c r="C21" s="9">
        <v>5</v>
      </c>
      <c r="D21" s="9">
        <v>0</v>
      </c>
      <c r="E21" s="9">
        <v>4.02</v>
      </c>
      <c r="F21" s="9">
        <v>11.85</v>
      </c>
      <c r="G21" s="28">
        <f t="shared" si="0"/>
        <v>0</v>
      </c>
      <c r="H21" s="9">
        <f t="shared" si="1"/>
        <v>11.85</v>
      </c>
      <c r="I21" s="9">
        <v>34</v>
      </c>
      <c r="J21" s="40">
        <f t="shared" si="2"/>
        <v>45.85</v>
      </c>
    </row>
    <row r="22" spans="1:10" ht="15">
      <c r="A22" s="8">
        <v>18</v>
      </c>
      <c r="B22" s="13" t="s">
        <v>32</v>
      </c>
      <c r="C22" s="9">
        <v>5</v>
      </c>
      <c r="D22" s="9">
        <v>4</v>
      </c>
      <c r="E22" s="9">
        <v>2.65</v>
      </c>
      <c r="F22" s="9">
        <v>12.38</v>
      </c>
      <c r="G22" s="28">
        <f t="shared" si="0"/>
        <v>0.8</v>
      </c>
      <c r="H22" s="9">
        <f t="shared" si="1"/>
        <v>11.58</v>
      </c>
      <c r="I22" s="9">
        <v>33</v>
      </c>
      <c r="J22" s="40">
        <f t="shared" si="2"/>
        <v>44.58</v>
      </c>
    </row>
    <row r="23" spans="1:10" ht="15">
      <c r="A23" s="8">
        <v>19</v>
      </c>
      <c r="B23" s="13" t="s">
        <v>47</v>
      </c>
      <c r="C23" s="9">
        <v>5</v>
      </c>
      <c r="D23" s="9">
        <v>0</v>
      </c>
      <c r="E23" s="9">
        <v>2.65</v>
      </c>
      <c r="F23" s="9">
        <v>11.31</v>
      </c>
      <c r="G23" s="28">
        <f t="shared" si="0"/>
        <v>0</v>
      </c>
      <c r="H23" s="9">
        <f t="shared" si="1"/>
        <v>11.31</v>
      </c>
      <c r="I23" s="9">
        <v>32</v>
      </c>
      <c r="J23" s="40">
        <f t="shared" si="2"/>
        <v>43.31</v>
      </c>
    </row>
    <row r="24" spans="1:10" ht="15">
      <c r="A24" s="8">
        <v>20</v>
      </c>
      <c r="B24" s="13" t="s">
        <v>4</v>
      </c>
      <c r="C24" s="9">
        <v>1</v>
      </c>
      <c r="D24" s="9">
        <v>0</v>
      </c>
      <c r="E24" s="9">
        <v>2.32</v>
      </c>
      <c r="F24" s="9">
        <v>2.32</v>
      </c>
      <c r="G24" s="28">
        <f t="shared" si="0"/>
        <v>0</v>
      </c>
      <c r="H24" s="9">
        <f t="shared" si="1"/>
        <v>2.32</v>
      </c>
      <c r="I24" s="9">
        <v>31</v>
      </c>
      <c r="J24" s="40">
        <f t="shared" si="2"/>
        <v>33.32</v>
      </c>
    </row>
    <row r="25" spans="1:10" ht="15">
      <c r="A25" s="8" t="s">
        <v>36</v>
      </c>
      <c r="B25" s="51" t="s">
        <v>38</v>
      </c>
      <c r="C25" s="9"/>
      <c r="D25" s="9"/>
      <c r="E25" s="9"/>
      <c r="F25" s="9"/>
      <c r="G25" s="28">
        <f t="shared" si="0"/>
        <v>0</v>
      </c>
      <c r="H25" s="9">
        <f t="shared" si="1"/>
        <v>0</v>
      </c>
      <c r="I25" s="9"/>
      <c r="J25" s="40">
        <v>13.32</v>
      </c>
    </row>
    <row r="26" spans="1:10" ht="15">
      <c r="A26" s="8" t="s">
        <v>36</v>
      </c>
      <c r="B26" s="13" t="s">
        <v>0</v>
      </c>
      <c r="C26" s="9"/>
      <c r="D26" s="9"/>
      <c r="E26" s="9"/>
      <c r="F26" s="9"/>
      <c r="G26" s="28"/>
      <c r="H26" s="9">
        <v>0</v>
      </c>
      <c r="I26" s="9"/>
      <c r="J26" s="40">
        <v>13.32</v>
      </c>
    </row>
    <row r="27" spans="1:10" ht="15">
      <c r="A27" s="8" t="s">
        <v>36</v>
      </c>
      <c r="B27" s="13" t="s">
        <v>44</v>
      </c>
      <c r="C27" s="9"/>
      <c r="D27" s="9"/>
      <c r="E27" s="9"/>
      <c r="F27" s="9"/>
      <c r="G27" s="28"/>
      <c r="H27" s="9">
        <v>0</v>
      </c>
      <c r="I27" s="9"/>
      <c r="J27" s="40">
        <v>13.32</v>
      </c>
    </row>
    <row r="28" spans="1:10" ht="16.5" thickBot="1">
      <c r="A28" s="42" t="s">
        <v>14</v>
      </c>
      <c r="B28" s="43"/>
      <c r="C28" s="32">
        <f>SUM(C5:C27)</f>
        <v>95</v>
      </c>
      <c r="D28" s="32">
        <f>SUM(D5:D27)</f>
        <v>12</v>
      </c>
      <c r="E28" s="32">
        <f>MAX(E5:E27)</f>
        <v>5.11</v>
      </c>
      <c r="F28" s="32">
        <f>SUM(F5:F27)</f>
        <v>276.2</v>
      </c>
      <c r="G28" s="32">
        <f>SUM(G5:G27)</f>
        <v>2.4</v>
      </c>
      <c r="H28" s="32">
        <f>SUM(H5:H27)</f>
        <v>273.79999999999995</v>
      </c>
      <c r="I28" s="32" t="s">
        <v>15</v>
      </c>
      <c r="J28" s="41">
        <f>SUM(J5:J27)</f>
        <v>1123.7599999999998</v>
      </c>
    </row>
    <row r="29" spans="1:10" ht="15.75" thickTop="1">
      <c r="A29" s="69"/>
      <c r="B29" s="70"/>
      <c r="C29" s="70"/>
      <c r="D29" s="70"/>
      <c r="E29" s="70"/>
      <c r="F29" s="70">
        <f>(F28/C28)</f>
        <v>2.9073684210526314</v>
      </c>
      <c r="G29" s="70"/>
      <c r="H29" s="70"/>
      <c r="I29" s="70"/>
      <c r="J29" s="70"/>
    </row>
  </sheetData>
  <sheetProtection/>
  <mergeCells count="1">
    <mergeCell ref="A3:J3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1">
      <selection activeCell="K19" sqref="K19"/>
    </sheetView>
  </sheetViews>
  <sheetFormatPr defaultColWidth="9.140625" defaultRowHeight="12.75"/>
  <cols>
    <col min="1" max="1" width="10.421875" style="0" customWidth="1"/>
    <col min="2" max="2" width="12.57421875" style="0" customWidth="1"/>
    <col min="6" max="6" width="10.28125" style="0" customWidth="1"/>
    <col min="7" max="7" width="11.7109375" style="0" customWidth="1"/>
    <col min="8" max="9" width="10.00390625" style="0" customWidth="1"/>
    <col min="10" max="10" width="9.7109375" style="0" customWidth="1"/>
  </cols>
  <sheetData>
    <row r="1" spans="1:10" ht="16.5" thickBot="1" thickTop="1">
      <c r="A1" s="94" t="s">
        <v>63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48.75" thickBot="1" thickTop="1">
      <c r="A2" s="81" t="s">
        <v>8</v>
      </c>
      <c r="B2" s="81" t="s">
        <v>5</v>
      </c>
      <c r="C2" s="81" t="s">
        <v>10</v>
      </c>
      <c r="D2" s="81" t="s">
        <v>11</v>
      </c>
      <c r="E2" s="81" t="s">
        <v>16</v>
      </c>
      <c r="F2" s="81" t="s">
        <v>6</v>
      </c>
      <c r="G2" s="81" t="s">
        <v>7</v>
      </c>
      <c r="H2" s="82" t="s">
        <v>13</v>
      </c>
      <c r="I2" s="81" t="s">
        <v>9</v>
      </c>
      <c r="J2" s="81" t="s">
        <v>12</v>
      </c>
    </row>
    <row r="3" spans="1:10" ht="15.75" thickTop="1">
      <c r="A3" s="62">
        <v>1</v>
      </c>
      <c r="B3" s="80" t="s">
        <v>27</v>
      </c>
      <c r="C3" s="62">
        <v>5</v>
      </c>
      <c r="D3" s="62">
        <v>0</v>
      </c>
      <c r="E3" s="62">
        <v>5.07</v>
      </c>
      <c r="F3" s="62">
        <v>20.06</v>
      </c>
      <c r="G3" s="63">
        <f aca="true" t="shared" si="0" ref="G3:G9">(D3*0.2)</f>
        <v>0</v>
      </c>
      <c r="H3" s="62">
        <f aca="true" t="shared" si="1" ref="H3:H19">(F3-G3)</f>
        <v>20.06</v>
      </c>
      <c r="I3" s="62">
        <v>50</v>
      </c>
      <c r="J3" s="62">
        <f>(H3+I3)</f>
        <v>70.06</v>
      </c>
    </row>
    <row r="4" spans="1:10" ht="15">
      <c r="A4" s="9">
        <v>2</v>
      </c>
      <c r="B4" s="13" t="s">
        <v>44</v>
      </c>
      <c r="C4" s="9">
        <v>5</v>
      </c>
      <c r="D4" s="9">
        <v>1</v>
      </c>
      <c r="E4" s="9">
        <v>4.04</v>
      </c>
      <c r="F4" s="9">
        <v>18.63</v>
      </c>
      <c r="G4" s="28">
        <f t="shared" si="0"/>
        <v>0.2</v>
      </c>
      <c r="H4" s="9">
        <f t="shared" si="1"/>
        <v>18.43</v>
      </c>
      <c r="I4" s="9">
        <v>49</v>
      </c>
      <c r="J4" s="9">
        <f aca="true" t="shared" si="2" ref="J4:J18">(H4+I4)</f>
        <v>67.43</v>
      </c>
    </row>
    <row r="5" spans="1:10" ht="15">
      <c r="A5" s="9">
        <v>3</v>
      </c>
      <c r="B5" s="13" t="s">
        <v>3</v>
      </c>
      <c r="C5" s="9">
        <v>5</v>
      </c>
      <c r="D5" s="9">
        <v>1</v>
      </c>
      <c r="E5" s="9">
        <v>3.4</v>
      </c>
      <c r="F5" s="9">
        <v>13.6</v>
      </c>
      <c r="G5" s="28">
        <f t="shared" si="0"/>
        <v>0.2</v>
      </c>
      <c r="H5" s="9">
        <f t="shared" si="1"/>
        <v>13.4</v>
      </c>
      <c r="I5" s="9">
        <v>48</v>
      </c>
      <c r="J5" s="9">
        <f t="shared" si="2"/>
        <v>61.4</v>
      </c>
    </row>
    <row r="6" spans="1:10" ht="15">
      <c r="A6" s="9">
        <v>4</v>
      </c>
      <c r="B6" s="52" t="s">
        <v>39</v>
      </c>
      <c r="C6" s="9">
        <v>5</v>
      </c>
      <c r="D6" s="9">
        <v>1</v>
      </c>
      <c r="E6" s="9">
        <v>3.74</v>
      </c>
      <c r="F6" s="9">
        <v>12.87</v>
      </c>
      <c r="G6" s="28">
        <f t="shared" si="0"/>
        <v>0.2</v>
      </c>
      <c r="H6" s="9">
        <f t="shared" si="1"/>
        <v>12.67</v>
      </c>
      <c r="I6" s="9">
        <v>47</v>
      </c>
      <c r="J6" s="9">
        <f t="shared" si="2"/>
        <v>59.67</v>
      </c>
    </row>
    <row r="7" spans="1:10" ht="15">
      <c r="A7" s="9">
        <v>5</v>
      </c>
      <c r="B7" s="13" t="s">
        <v>1</v>
      </c>
      <c r="C7" s="9">
        <v>3</v>
      </c>
      <c r="D7" s="9">
        <v>0</v>
      </c>
      <c r="E7" s="9">
        <v>4.22</v>
      </c>
      <c r="F7" s="9">
        <v>10.22</v>
      </c>
      <c r="G7" s="28">
        <f t="shared" si="0"/>
        <v>0</v>
      </c>
      <c r="H7" s="9">
        <f t="shared" si="1"/>
        <v>10.22</v>
      </c>
      <c r="I7" s="9">
        <v>46</v>
      </c>
      <c r="J7" s="9">
        <f t="shared" si="2"/>
        <v>56.22</v>
      </c>
    </row>
    <row r="8" spans="1:10" ht="15">
      <c r="A8" s="9">
        <v>6</v>
      </c>
      <c r="B8" s="13" t="s">
        <v>28</v>
      </c>
      <c r="C8" s="9">
        <v>4</v>
      </c>
      <c r="D8" s="9">
        <v>0</v>
      </c>
      <c r="E8" s="9">
        <v>2.8</v>
      </c>
      <c r="F8" s="9">
        <v>8.52</v>
      </c>
      <c r="G8" s="28">
        <f t="shared" si="0"/>
        <v>0</v>
      </c>
      <c r="H8" s="9">
        <f t="shared" si="1"/>
        <v>8.52</v>
      </c>
      <c r="I8" s="9">
        <v>45</v>
      </c>
      <c r="J8" s="9">
        <f t="shared" si="2"/>
        <v>53.519999999999996</v>
      </c>
    </row>
    <row r="9" spans="1:10" ht="15">
      <c r="A9" s="9">
        <v>7</v>
      </c>
      <c r="B9" s="13" t="s">
        <v>17</v>
      </c>
      <c r="C9" s="9">
        <v>2</v>
      </c>
      <c r="D9" s="9">
        <v>0</v>
      </c>
      <c r="E9" s="9">
        <v>4.33</v>
      </c>
      <c r="F9" s="9">
        <v>7.44</v>
      </c>
      <c r="G9" s="28">
        <f t="shared" si="0"/>
        <v>0</v>
      </c>
      <c r="H9" s="9">
        <f t="shared" si="1"/>
        <v>7.44</v>
      </c>
      <c r="I9" s="9">
        <v>44</v>
      </c>
      <c r="J9" s="9">
        <f t="shared" si="2"/>
        <v>51.44</v>
      </c>
    </row>
    <row r="10" spans="1:10" ht="15">
      <c r="A10" s="9">
        <v>8</v>
      </c>
      <c r="B10" s="13" t="s">
        <v>47</v>
      </c>
      <c r="C10" s="9">
        <v>4</v>
      </c>
      <c r="D10" s="9">
        <v>0</v>
      </c>
      <c r="E10" s="9">
        <v>3.4</v>
      </c>
      <c r="F10" s="9">
        <v>10.31</v>
      </c>
      <c r="G10" s="28">
        <v>3</v>
      </c>
      <c r="H10" s="9">
        <f t="shared" si="1"/>
        <v>7.3100000000000005</v>
      </c>
      <c r="I10" s="9">
        <v>43</v>
      </c>
      <c r="J10" s="9">
        <f t="shared" si="2"/>
        <v>50.31</v>
      </c>
    </row>
    <row r="11" spans="1:10" ht="15">
      <c r="A11" s="9">
        <v>9</v>
      </c>
      <c r="B11" s="13" t="s">
        <v>32</v>
      </c>
      <c r="C11" s="9">
        <v>2</v>
      </c>
      <c r="D11" s="9">
        <v>0</v>
      </c>
      <c r="E11" s="9">
        <v>3.85</v>
      </c>
      <c r="F11" s="9">
        <v>6.85</v>
      </c>
      <c r="G11" s="28">
        <f aca="true" t="shared" si="3" ref="G11:G17">(D11*0.2)</f>
        <v>0</v>
      </c>
      <c r="H11" s="9">
        <f t="shared" si="1"/>
        <v>6.85</v>
      </c>
      <c r="I11" s="9">
        <v>42</v>
      </c>
      <c r="J11" s="9">
        <f t="shared" si="2"/>
        <v>48.85</v>
      </c>
    </row>
    <row r="12" spans="1:10" ht="15">
      <c r="A12" s="9">
        <v>10</v>
      </c>
      <c r="B12" s="51" t="s">
        <v>38</v>
      </c>
      <c r="C12" s="9">
        <v>2</v>
      </c>
      <c r="D12" s="9">
        <v>1</v>
      </c>
      <c r="E12" s="9">
        <v>5.02</v>
      </c>
      <c r="F12" s="9">
        <v>6.56</v>
      </c>
      <c r="G12" s="28">
        <f t="shared" si="3"/>
        <v>0.2</v>
      </c>
      <c r="H12" s="9">
        <f t="shared" si="1"/>
        <v>6.359999999999999</v>
      </c>
      <c r="I12" s="9">
        <v>41</v>
      </c>
      <c r="J12" s="9">
        <f t="shared" si="2"/>
        <v>47.36</v>
      </c>
    </row>
    <row r="13" spans="1:10" ht="15">
      <c r="A13" s="9">
        <v>11</v>
      </c>
      <c r="B13" s="13" t="s">
        <v>34</v>
      </c>
      <c r="C13" s="9">
        <v>3</v>
      </c>
      <c r="D13" s="9">
        <v>3</v>
      </c>
      <c r="E13" s="9">
        <v>1.78</v>
      </c>
      <c r="F13" s="9">
        <v>5.95</v>
      </c>
      <c r="G13" s="28">
        <f t="shared" si="3"/>
        <v>0.6000000000000001</v>
      </c>
      <c r="H13" s="9">
        <f t="shared" si="1"/>
        <v>5.35</v>
      </c>
      <c r="I13" s="9">
        <v>40</v>
      </c>
      <c r="J13" s="9">
        <f t="shared" si="2"/>
        <v>45.35</v>
      </c>
    </row>
    <row r="14" spans="1:10" ht="15">
      <c r="A14" s="9">
        <v>12</v>
      </c>
      <c r="B14" s="13" t="s">
        <v>48</v>
      </c>
      <c r="C14" s="9">
        <v>2</v>
      </c>
      <c r="D14" s="9">
        <v>0</v>
      </c>
      <c r="E14" s="9">
        <v>1.86</v>
      </c>
      <c r="F14" s="9">
        <v>3.72</v>
      </c>
      <c r="G14" s="28">
        <f t="shared" si="3"/>
        <v>0</v>
      </c>
      <c r="H14" s="9">
        <f t="shared" si="1"/>
        <v>3.72</v>
      </c>
      <c r="I14" s="9">
        <v>39</v>
      </c>
      <c r="J14" s="9">
        <f t="shared" si="2"/>
        <v>42.72</v>
      </c>
    </row>
    <row r="15" spans="1:10" ht="15">
      <c r="A15" s="9">
        <v>13</v>
      </c>
      <c r="B15" s="13" t="s">
        <v>29</v>
      </c>
      <c r="C15" s="9">
        <v>1</v>
      </c>
      <c r="D15" s="9">
        <v>0</v>
      </c>
      <c r="E15" s="9">
        <v>3.18</v>
      </c>
      <c r="F15" s="9">
        <v>3.18</v>
      </c>
      <c r="G15" s="28">
        <f t="shared" si="3"/>
        <v>0</v>
      </c>
      <c r="H15" s="9">
        <f t="shared" si="1"/>
        <v>3.18</v>
      </c>
      <c r="I15" s="9">
        <v>38</v>
      </c>
      <c r="J15" s="9">
        <f t="shared" si="2"/>
        <v>41.18</v>
      </c>
    </row>
    <row r="16" spans="1:10" ht="15">
      <c r="A16" s="9">
        <v>14</v>
      </c>
      <c r="B16" s="13" t="s">
        <v>2</v>
      </c>
      <c r="C16" s="9">
        <v>1</v>
      </c>
      <c r="D16" s="9">
        <v>0</v>
      </c>
      <c r="E16" s="9">
        <v>3.16</v>
      </c>
      <c r="F16" s="9">
        <v>3.16</v>
      </c>
      <c r="G16" s="28">
        <f t="shared" si="3"/>
        <v>0</v>
      </c>
      <c r="H16" s="9">
        <f t="shared" si="1"/>
        <v>3.16</v>
      </c>
      <c r="I16" s="9">
        <v>37</v>
      </c>
      <c r="J16" s="9">
        <f t="shared" si="2"/>
        <v>40.16</v>
      </c>
    </row>
    <row r="17" spans="1:10" ht="15">
      <c r="A17" s="9">
        <v>15</v>
      </c>
      <c r="B17" s="13" t="s">
        <v>30</v>
      </c>
      <c r="C17" s="9">
        <v>1</v>
      </c>
      <c r="D17" s="9">
        <v>0</v>
      </c>
      <c r="E17" s="9">
        <v>1.96</v>
      </c>
      <c r="F17" s="9">
        <v>1.96</v>
      </c>
      <c r="G17" s="28">
        <f t="shared" si="3"/>
        <v>0</v>
      </c>
      <c r="H17" s="9">
        <f t="shared" si="1"/>
        <v>1.96</v>
      </c>
      <c r="I17" s="9">
        <v>36</v>
      </c>
      <c r="J17" s="9">
        <f t="shared" si="2"/>
        <v>37.96</v>
      </c>
    </row>
    <row r="18" spans="1:10" ht="15">
      <c r="A18" s="9">
        <v>16</v>
      </c>
      <c r="B18" s="13" t="s">
        <v>26</v>
      </c>
      <c r="C18" s="9">
        <v>1</v>
      </c>
      <c r="D18" s="9">
        <v>0</v>
      </c>
      <c r="E18" s="9">
        <v>1.14</v>
      </c>
      <c r="F18" s="9">
        <v>1.14</v>
      </c>
      <c r="G18" s="28">
        <v>3</v>
      </c>
      <c r="H18" s="9">
        <f t="shared" si="1"/>
        <v>-1.86</v>
      </c>
      <c r="I18" s="9">
        <v>35</v>
      </c>
      <c r="J18" s="9">
        <f t="shared" si="2"/>
        <v>33.14</v>
      </c>
    </row>
    <row r="19" spans="1:10" ht="15">
      <c r="A19" s="9">
        <v>17</v>
      </c>
      <c r="B19" s="13" t="s">
        <v>35</v>
      </c>
      <c r="C19" s="9">
        <v>0</v>
      </c>
      <c r="D19" s="9">
        <v>0</v>
      </c>
      <c r="E19" s="9">
        <v>0</v>
      </c>
      <c r="F19" s="9">
        <v>0</v>
      </c>
      <c r="G19" s="28">
        <f>(D19*0.2)</f>
        <v>0</v>
      </c>
      <c r="H19" s="9">
        <f t="shared" si="1"/>
        <v>0</v>
      </c>
      <c r="I19" s="9"/>
      <c r="J19" s="9">
        <v>23.14</v>
      </c>
    </row>
    <row r="20" spans="1:10" ht="15">
      <c r="A20" s="9" t="s">
        <v>40</v>
      </c>
      <c r="B20" s="13" t="s">
        <v>45</v>
      </c>
      <c r="C20" s="9"/>
      <c r="D20" s="9"/>
      <c r="E20" s="9"/>
      <c r="F20" s="9"/>
      <c r="G20" s="28"/>
      <c r="H20" s="9"/>
      <c r="I20" s="9"/>
      <c r="J20" s="9">
        <v>13.14</v>
      </c>
    </row>
    <row r="21" spans="1:10" ht="15">
      <c r="A21" s="9" t="s">
        <v>40</v>
      </c>
      <c r="B21" s="13" t="s">
        <v>37</v>
      </c>
      <c r="C21" s="9"/>
      <c r="D21" s="9"/>
      <c r="E21" s="9"/>
      <c r="F21" s="9"/>
      <c r="G21" s="28"/>
      <c r="H21" s="9"/>
      <c r="I21" s="9"/>
      <c r="J21" s="9">
        <v>13.14</v>
      </c>
    </row>
    <row r="22" spans="1:10" ht="15">
      <c r="A22" s="9" t="s">
        <v>40</v>
      </c>
      <c r="B22" s="13" t="s">
        <v>50</v>
      </c>
      <c r="C22" s="9"/>
      <c r="D22" s="9"/>
      <c r="E22" s="9"/>
      <c r="F22" s="9"/>
      <c r="G22" s="28"/>
      <c r="H22" s="9"/>
      <c r="I22" s="9"/>
      <c r="J22" s="9">
        <v>13.14</v>
      </c>
    </row>
    <row r="23" spans="1:10" ht="15">
      <c r="A23" s="9" t="s">
        <v>40</v>
      </c>
      <c r="B23" s="13" t="s">
        <v>33</v>
      </c>
      <c r="C23" s="9"/>
      <c r="D23" s="9"/>
      <c r="E23" s="9"/>
      <c r="F23" s="9"/>
      <c r="G23" s="28"/>
      <c r="H23" s="9"/>
      <c r="I23" s="9"/>
      <c r="J23" s="9">
        <v>13.14</v>
      </c>
    </row>
    <row r="24" spans="1:10" ht="15">
      <c r="A24" s="9" t="s">
        <v>40</v>
      </c>
      <c r="B24" s="13" t="s">
        <v>4</v>
      </c>
      <c r="C24" s="9"/>
      <c r="D24" s="9"/>
      <c r="E24" s="9"/>
      <c r="F24" s="9"/>
      <c r="G24" s="28"/>
      <c r="H24" s="9"/>
      <c r="I24" s="9"/>
      <c r="J24" s="9">
        <v>13.14</v>
      </c>
    </row>
    <row r="25" spans="1:10" ht="15">
      <c r="A25" s="9" t="s">
        <v>40</v>
      </c>
      <c r="B25" s="13" t="s">
        <v>0</v>
      </c>
      <c r="C25" s="9"/>
      <c r="D25" s="9"/>
      <c r="E25" s="9"/>
      <c r="F25" s="9"/>
      <c r="G25" s="28"/>
      <c r="H25" s="9"/>
      <c r="I25" s="9"/>
      <c r="J25" s="9">
        <v>13.14</v>
      </c>
    </row>
    <row r="26" spans="1:10" ht="15.75">
      <c r="A26" s="17" t="s">
        <v>14</v>
      </c>
      <c r="B26" s="79"/>
      <c r="C26" s="9">
        <f>SUM(C3:C25)</f>
        <v>46</v>
      </c>
      <c r="D26" s="9">
        <f>SUM(D3:D25)</f>
        <v>7</v>
      </c>
      <c r="E26" s="9">
        <f>MAX(E3:E25)</f>
        <v>5.07</v>
      </c>
      <c r="F26" s="9">
        <f>SUM(F3:F25)</f>
        <v>134.17</v>
      </c>
      <c r="G26" s="9">
        <f>SUM(G3:G25)</f>
        <v>7.4</v>
      </c>
      <c r="H26" s="9">
        <f>SUM(H3:H25)</f>
        <v>126.76999999999997</v>
      </c>
      <c r="I26" s="9" t="s">
        <v>15</v>
      </c>
      <c r="J26" s="9">
        <f>SUM(J3:J25)</f>
        <v>908.7499999999999</v>
      </c>
    </row>
    <row r="27" ht="12.75">
      <c r="F27">
        <f>(F26/C26)</f>
        <v>2.9167391304347823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="70" zoomScaleNormal="70" zoomScalePageLayoutView="0" workbookViewId="0" topLeftCell="A1">
      <selection activeCell="J28" sqref="A2:J28"/>
    </sheetView>
  </sheetViews>
  <sheetFormatPr defaultColWidth="9.140625" defaultRowHeight="12.75"/>
  <cols>
    <col min="1" max="1" width="10.421875" style="0" bestFit="1" customWidth="1"/>
    <col min="2" max="2" width="14.00390625" style="0" bestFit="1" customWidth="1"/>
    <col min="3" max="4" width="8.421875" style="0" bestFit="1" customWidth="1"/>
    <col min="5" max="5" width="6.57421875" style="0" bestFit="1" customWidth="1"/>
    <col min="6" max="6" width="10.421875" style="0" bestFit="1" customWidth="1"/>
    <col min="7" max="7" width="12.00390625" style="0" bestFit="1" customWidth="1"/>
    <col min="8" max="8" width="9.8515625" style="0" bestFit="1" customWidth="1"/>
    <col min="9" max="9" width="10.00390625" style="0" bestFit="1" customWidth="1"/>
    <col min="10" max="10" width="9.8515625" style="0" bestFit="1" customWidth="1"/>
  </cols>
  <sheetData>
    <row r="2" spans="1:10" ht="15">
      <c r="A2" s="96" t="s">
        <v>64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32.25" thickBot="1">
      <c r="A3" s="17" t="s">
        <v>8</v>
      </c>
      <c r="B3" s="17" t="s">
        <v>5</v>
      </c>
      <c r="C3" s="17" t="s">
        <v>10</v>
      </c>
      <c r="D3" s="17" t="s">
        <v>11</v>
      </c>
      <c r="E3" s="17" t="s">
        <v>16</v>
      </c>
      <c r="F3" s="17" t="s">
        <v>6</v>
      </c>
      <c r="G3" s="17" t="s">
        <v>7</v>
      </c>
      <c r="H3" s="48" t="s">
        <v>13</v>
      </c>
      <c r="I3" s="17" t="s">
        <v>9</v>
      </c>
      <c r="J3" s="17" t="s">
        <v>12</v>
      </c>
    </row>
    <row r="4" spans="1:10" ht="15.75" thickTop="1">
      <c r="A4" s="9">
        <v>1</v>
      </c>
      <c r="B4" s="71" t="s">
        <v>3</v>
      </c>
      <c r="C4" s="9">
        <v>5</v>
      </c>
      <c r="D4" s="9">
        <v>0</v>
      </c>
      <c r="E4" s="9">
        <v>3.24</v>
      </c>
      <c r="F4" s="9">
        <v>12.65</v>
      </c>
      <c r="G4" s="28">
        <f aca="true" t="shared" si="0" ref="G4:G16">D4*0.2</f>
        <v>0</v>
      </c>
      <c r="H4" s="9">
        <f aca="true" t="shared" si="1" ref="H4:H15">F4-G4</f>
        <v>12.65</v>
      </c>
      <c r="I4" s="9">
        <v>50</v>
      </c>
      <c r="J4" s="9">
        <f>H4+I4</f>
        <v>62.65</v>
      </c>
    </row>
    <row r="5" spans="1:10" ht="15">
      <c r="A5" s="9">
        <v>2</v>
      </c>
      <c r="B5" s="76" t="s">
        <v>26</v>
      </c>
      <c r="C5" s="9">
        <v>4</v>
      </c>
      <c r="D5" s="9">
        <v>0</v>
      </c>
      <c r="E5" s="9">
        <v>3.21</v>
      </c>
      <c r="F5" s="9">
        <v>9.15</v>
      </c>
      <c r="G5" s="28">
        <f t="shared" si="0"/>
        <v>0</v>
      </c>
      <c r="H5" s="9">
        <f t="shared" si="1"/>
        <v>9.15</v>
      </c>
      <c r="I5" s="9">
        <v>49</v>
      </c>
      <c r="J5" s="9">
        <f aca="true" t="shared" si="2" ref="J5:J14">H5+I5</f>
        <v>58.15</v>
      </c>
    </row>
    <row r="6" spans="1:10" ht="15">
      <c r="A6" s="9">
        <v>3</v>
      </c>
      <c r="B6" s="76" t="s">
        <v>27</v>
      </c>
      <c r="C6" s="9">
        <v>4</v>
      </c>
      <c r="D6" s="9">
        <v>0</v>
      </c>
      <c r="E6" s="9">
        <v>2.85</v>
      </c>
      <c r="F6" s="9">
        <v>9.14</v>
      </c>
      <c r="G6" s="28">
        <f t="shared" si="0"/>
        <v>0</v>
      </c>
      <c r="H6" s="9">
        <f t="shared" si="1"/>
        <v>9.14</v>
      </c>
      <c r="I6" s="9">
        <v>48</v>
      </c>
      <c r="J6" s="9">
        <f t="shared" si="2"/>
        <v>57.14</v>
      </c>
    </row>
    <row r="7" spans="1:10" ht="15">
      <c r="A7" s="9">
        <v>4</v>
      </c>
      <c r="B7" s="76" t="s">
        <v>32</v>
      </c>
      <c r="C7" s="9">
        <v>4</v>
      </c>
      <c r="D7" s="9">
        <v>0</v>
      </c>
      <c r="E7" s="9">
        <v>1.97</v>
      </c>
      <c r="F7" s="9">
        <v>7.89</v>
      </c>
      <c r="G7" s="28">
        <f t="shared" si="0"/>
        <v>0</v>
      </c>
      <c r="H7" s="9">
        <f t="shared" si="1"/>
        <v>7.89</v>
      </c>
      <c r="I7" s="9">
        <v>47</v>
      </c>
      <c r="J7" s="9">
        <f t="shared" si="2"/>
        <v>54.89</v>
      </c>
    </row>
    <row r="8" spans="1:10" ht="15">
      <c r="A8" s="9">
        <v>5</v>
      </c>
      <c r="B8" s="74" t="s">
        <v>39</v>
      </c>
      <c r="C8" s="9">
        <v>2</v>
      </c>
      <c r="D8" s="9">
        <v>0</v>
      </c>
      <c r="E8" s="9">
        <v>5.44</v>
      </c>
      <c r="F8" s="9">
        <v>7.82</v>
      </c>
      <c r="G8" s="28">
        <f t="shared" si="0"/>
        <v>0</v>
      </c>
      <c r="H8" s="9">
        <f t="shared" si="1"/>
        <v>7.82</v>
      </c>
      <c r="I8" s="9">
        <v>46</v>
      </c>
      <c r="J8" s="9">
        <f t="shared" si="2"/>
        <v>53.82</v>
      </c>
    </row>
    <row r="9" spans="1:10" ht="15">
      <c r="A9" s="9">
        <v>6</v>
      </c>
      <c r="B9" s="76" t="s">
        <v>45</v>
      </c>
      <c r="C9" s="9">
        <v>4</v>
      </c>
      <c r="D9" s="9">
        <v>0</v>
      </c>
      <c r="E9" s="9">
        <v>1.84</v>
      </c>
      <c r="F9" s="9">
        <v>7.39</v>
      </c>
      <c r="G9" s="28">
        <f t="shared" si="0"/>
        <v>0</v>
      </c>
      <c r="H9" s="9">
        <f t="shared" si="1"/>
        <v>7.39</v>
      </c>
      <c r="I9" s="9">
        <v>45</v>
      </c>
      <c r="J9" s="9">
        <f t="shared" si="2"/>
        <v>52.39</v>
      </c>
    </row>
    <row r="10" spans="1:10" ht="15">
      <c r="A10" s="9">
        <v>7</v>
      </c>
      <c r="B10" s="76" t="s">
        <v>29</v>
      </c>
      <c r="C10" s="9">
        <v>2</v>
      </c>
      <c r="D10" s="9">
        <v>0</v>
      </c>
      <c r="E10" s="9">
        <v>3.6</v>
      </c>
      <c r="F10" s="9">
        <v>5.53</v>
      </c>
      <c r="G10" s="28">
        <f t="shared" si="0"/>
        <v>0</v>
      </c>
      <c r="H10" s="9">
        <f t="shared" si="1"/>
        <v>5.53</v>
      </c>
      <c r="I10" s="9">
        <v>44</v>
      </c>
      <c r="J10" s="9">
        <f t="shared" si="2"/>
        <v>49.53</v>
      </c>
    </row>
    <row r="11" spans="1:10" ht="15">
      <c r="A11" s="9">
        <v>8</v>
      </c>
      <c r="B11" s="76" t="s">
        <v>30</v>
      </c>
      <c r="C11" s="9">
        <v>2</v>
      </c>
      <c r="D11" s="9">
        <v>0</v>
      </c>
      <c r="E11" s="9">
        <v>2.39</v>
      </c>
      <c r="F11" s="9">
        <v>4.78</v>
      </c>
      <c r="G11" s="28">
        <f t="shared" si="0"/>
        <v>0</v>
      </c>
      <c r="H11" s="9">
        <f t="shared" si="1"/>
        <v>4.78</v>
      </c>
      <c r="I11" s="9">
        <v>43</v>
      </c>
      <c r="J11" s="9">
        <f t="shared" si="2"/>
        <v>47.78</v>
      </c>
    </row>
    <row r="12" spans="1:10" ht="15">
      <c r="A12" s="9">
        <v>9</v>
      </c>
      <c r="B12" s="76" t="s">
        <v>28</v>
      </c>
      <c r="C12" s="9">
        <v>2</v>
      </c>
      <c r="D12" s="9">
        <v>0</v>
      </c>
      <c r="E12" s="9">
        <v>1.85</v>
      </c>
      <c r="F12" s="9">
        <v>3.71</v>
      </c>
      <c r="G12" s="28">
        <f t="shared" si="0"/>
        <v>0</v>
      </c>
      <c r="H12" s="9">
        <f t="shared" si="1"/>
        <v>3.71</v>
      </c>
      <c r="I12" s="9">
        <v>42</v>
      </c>
      <c r="J12" s="9">
        <f t="shared" si="2"/>
        <v>45.71</v>
      </c>
    </row>
    <row r="13" spans="1:10" ht="15">
      <c r="A13" s="9">
        <v>10</v>
      </c>
      <c r="B13" s="76" t="s">
        <v>48</v>
      </c>
      <c r="C13" s="9">
        <v>1</v>
      </c>
      <c r="D13" s="9">
        <v>0</v>
      </c>
      <c r="E13" s="9">
        <v>2.67</v>
      </c>
      <c r="F13" s="9">
        <v>2.67</v>
      </c>
      <c r="G13" s="28">
        <f t="shared" si="0"/>
        <v>0</v>
      </c>
      <c r="H13" s="9">
        <f t="shared" si="1"/>
        <v>2.67</v>
      </c>
      <c r="I13" s="9">
        <v>41</v>
      </c>
      <c r="J13" s="9">
        <f t="shared" si="2"/>
        <v>43.67</v>
      </c>
    </row>
    <row r="14" spans="1:10" ht="15">
      <c r="A14" s="9">
        <v>11</v>
      </c>
      <c r="B14" s="76" t="s">
        <v>42</v>
      </c>
      <c r="C14" s="9">
        <v>1</v>
      </c>
      <c r="D14" s="9">
        <v>0</v>
      </c>
      <c r="E14" s="9">
        <v>1.94</v>
      </c>
      <c r="F14" s="9">
        <v>1.94</v>
      </c>
      <c r="G14" s="28">
        <f t="shared" si="0"/>
        <v>0</v>
      </c>
      <c r="H14" s="9">
        <f t="shared" si="1"/>
        <v>1.94</v>
      </c>
      <c r="I14" s="9">
        <v>40</v>
      </c>
      <c r="J14" s="9">
        <f t="shared" si="2"/>
        <v>41.94</v>
      </c>
    </row>
    <row r="15" spans="1:10" ht="15">
      <c r="A15" s="9">
        <v>12</v>
      </c>
      <c r="B15" s="76" t="s">
        <v>37</v>
      </c>
      <c r="C15" s="9"/>
      <c r="D15" s="9"/>
      <c r="E15" s="9"/>
      <c r="F15" s="9">
        <v>0</v>
      </c>
      <c r="G15" s="28">
        <f t="shared" si="0"/>
        <v>0</v>
      </c>
      <c r="H15" s="9">
        <f t="shared" si="1"/>
        <v>0</v>
      </c>
      <c r="I15" s="9"/>
      <c r="J15" s="9">
        <v>31.94</v>
      </c>
    </row>
    <row r="16" spans="1:10" ht="15">
      <c r="A16" s="9">
        <v>12</v>
      </c>
      <c r="B16" s="76" t="s">
        <v>1</v>
      </c>
      <c r="C16" s="9"/>
      <c r="D16" s="9"/>
      <c r="E16" s="9"/>
      <c r="F16" s="9">
        <v>0</v>
      </c>
      <c r="G16" s="28">
        <f t="shared" si="0"/>
        <v>0</v>
      </c>
      <c r="H16" s="9">
        <v>0</v>
      </c>
      <c r="I16" s="9"/>
      <c r="J16" s="9">
        <v>31.94</v>
      </c>
    </row>
    <row r="17" spans="1:10" ht="15">
      <c r="A17" s="9" t="s">
        <v>36</v>
      </c>
      <c r="B17" s="76" t="s">
        <v>17</v>
      </c>
      <c r="C17" s="9"/>
      <c r="D17" s="9"/>
      <c r="E17" s="9"/>
      <c r="F17" s="9"/>
      <c r="G17" s="28"/>
      <c r="H17" s="9"/>
      <c r="I17" s="9"/>
      <c r="J17" s="9">
        <v>21.94</v>
      </c>
    </row>
    <row r="18" spans="1:10" ht="15">
      <c r="A18" s="9" t="s">
        <v>36</v>
      </c>
      <c r="B18" s="76" t="s">
        <v>47</v>
      </c>
      <c r="D18" s="9"/>
      <c r="E18" s="9"/>
      <c r="F18" s="9"/>
      <c r="G18" s="28"/>
      <c r="H18" s="9"/>
      <c r="I18" s="9"/>
      <c r="J18" s="9">
        <v>21.94</v>
      </c>
    </row>
    <row r="19" spans="1:10" ht="15">
      <c r="A19" s="9" t="s">
        <v>36</v>
      </c>
      <c r="B19" s="76" t="s">
        <v>33</v>
      </c>
      <c r="C19" s="9"/>
      <c r="D19" s="9"/>
      <c r="E19" s="9"/>
      <c r="F19" s="9"/>
      <c r="G19" s="28"/>
      <c r="H19" s="9"/>
      <c r="I19" s="9"/>
      <c r="J19" s="9">
        <v>21.94</v>
      </c>
    </row>
    <row r="20" spans="1:10" ht="15">
      <c r="A20" s="9" t="s">
        <v>36</v>
      </c>
      <c r="B20" s="76" t="s">
        <v>35</v>
      </c>
      <c r="C20" s="9"/>
      <c r="D20" s="9"/>
      <c r="E20" s="9"/>
      <c r="F20" s="9"/>
      <c r="G20" s="28"/>
      <c r="H20" s="9"/>
      <c r="I20" s="9"/>
      <c r="J20" s="9">
        <v>21.94</v>
      </c>
    </row>
    <row r="21" spans="1:10" ht="15">
      <c r="A21" s="9" t="s">
        <v>36</v>
      </c>
      <c r="B21" s="76" t="s">
        <v>2</v>
      </c>
      <c r="C21" s="9"/>
      <c r="D21" s="9"/>
      <c r="E21" s="9"/>
      <c r="F21" s="9"/>
      <c r="G21" s="28"/>
      <c r="H21" s="9"/>
      <c r="I21" s="9"/>
      <c r="J21" s="9">
        <v>21.94</v>
      </c>
    </row>
    <row r="22" spans="1:10" ht="15">
      <c r="A22" s="9" t="s">
        <v>36</v>
      </c>
      <c r="B22" s="76" t="s">
        <v>50</v>
      </c>
      <c r="C22" s="9"/>
      <c r="D22" s="9"/>
      <c r="E22" s="9"/>
      <c r="F22" s="9"/>
      <c r="G22" s="28"/>
      <c r="H22" s="9"/>
      <c r="I22" s="9"/>
      <c r="J22" s="9">
        <v>21.94</v>
      </c>
    </row>
    <row r="23" spans="1:10" ht="15">
      <c r="A23" s="9" t="s">
        <v>36</v>
      </c>
      <c r="B23" s="76" t="s">
        <v>0</v>
      </c>
      <c r="C23" s="9"/>
      <c r="D23" s="9"/>
      <c r="E23" s="9"/>
      <c r="F23" s="9"/>
      <c r="G23" s="28"/>
      <c r="H23" s="9"/>
      <c r="I23" s="9"/>
      <c r="J23" s="9">
        <v>21.94</v>
      </c>
    </row>
    <row r="24" spans="1:10" ht="15">
      <c r="A24" s="9" t="s">
        <v>36</v>
      </c>
      <c r="B24" s="76" t="s">
        <v>44</v>
      </c>
      <c r="C24" s="9"/>
      <c r="D24" s="9"/>
      <c r="E24" s="9"/>
      <c r="F24" s="9"/>
      <c r="G24" s="28"/>
      <c r="H24" s="9"/>
      <c r="I24" s="9"/>
      <c r="J24" s="9">
        <v>21.94</v>
      </c>
    </row>
    <row r="25" spans="1:10" ht="15">
      <c r="A25" s="9" t="s">
        <v>36</v>
      </c>
      <c r="B25" s="76" t="s">
        <v>4</v>
      </c>
      <c r="C25" s="9"/>
      <c r="D25" s="9"/>
      <c r="E25" s="9"/>
      <c r="F25" s="9"/>
      <c r="G25" s="28"/>
      <c r="H25" s="9"/>
      <c r="I25" s="9"/>
      <c r="J25" s="9">
        <v>21.94</v>
      </c>
    </row>
    <row r="26" spans="1:10" ht="15">
      <c r="A26" s="9" t="s">
        <v>36</v>
      </c>
      <c r="B26" s="77" t="s">
        <v>38</v>
      </c>
      <c r="C26" s="9"/>
      <c r="D26" s="9"/>
      <c r="E26" s="9"/>
      <c r="F26" s="9"/>
      <c r="G26" s="28"/>
      <c r="H26" s="9"/>
      <c r="I26" s="9"/>
      <c r="J26" s="9">
        <v>21.94</v>
      </c>
    </row>
    <row r="27" spans="1:10" ht="15.75">
      <c r="A27" s="17" t="s">
        <v>14</v>
      </c>
      <c r="B27" s="79"/>
      <c r="C27" s="9">
        <f>SUM(C4:C26)</f>
        <v>31</v>
      </c>
      <c r="D27" s="9">
        <f>SUM(D4:D26)</f>
        <v>0</v>
      </c>
      <c r="E27" s="9">
        <f>MAX(E4:E26)</f>
        <v>5.44</v>
      </c>
      <c r="F27" s="9">
        <f>SUM(F4:F26)</f>
        <v>72.66999999999999</v>
      </c>
      <c r="G27" s="9">
        <f>SUM(G4:G26)</f>
        <v>0</v>
      </c>
      <c r="H27" s="9">
        <f>SUM(H4:H26)</f>
        <v>72.66999999999999</v>
      </c>
      <c r="I27" s="9" t="s">
        <v>15</v>
      </c>
      <c r="J27" s="9">
        <f>SUM(J4:J26)</f>
        <v>850.9500000000005</v>
      </c>
    </row>
    <row r="28" ht="12.75">
      <c r="F28">
        <f>F27/C27</f>
        <v>2.3441935483870964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zoomScale="90" zoomScaleNormal="90" zoomScalePageLayoutView="0" workbookViewId="0" topLeftCell="A1">
      <selection activeCell="A28" sqref="A2:P28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15" width="7.7109375" style="0" customWidth="1"/>
    <col min="16" max="16" width="11.28125" style="0" customWidth="1"/>
  </cols>
  <sheetData>
    <row r="1" ht="13.5" thickBot="1"/>
    <row r="2" spans="1:16" ht="17.25" thickBot="1" thickTop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13.5" customHeight="1" thickTop="1">
      <c r="A3" s="112" t="s">
        <v>18</v>
      </c>
      <c r="B3" s="114" t="s">
        <v>5</v>
      </c>
      <c r="C3" s="108" t="s">
        <v>54</v>
      </c>
      <c r="D3" s="109"/>
      <c r="E3" s="104" t="s">
        <v>55</v>
      </c>
      <c r="F3" s="105"/>
      <c r="G3" s="110" t="s">
        <v>56</v>
      </c>
      <c r="H3" s="111"/>
      <c r="I3" s="104" t="s">
        <v>57</v>
      </c>
      <c r="J3" s="105"/>
      <c r="K3" s="110" t="s">
        <v>59</v>
      </c>
      <c r="L3" s="111"/>
      <c r="M3" s="110" t="s">
        <v>58</v>
      </c>
      <c r="N3" s="116"/>
      <c r="O3" s="106" t="s">
        <v>12</v>
      </c>
      <c r="P3" s="98" t="s">
        <v>65</v>
      </c>
    </row>
    <row r="4" spans="1:16" ht="13.5" thickBot="1">
      <c r="A4" s="113"/>
      <c r="B4" s="115"/>
      <c r="C4" s="29" t="s">
        <v>8</v>
      </c>
      <c r="D4" s="29" t="s">
        <v>13</v>
      </c>
      <c r="E4" s="29" t="s">
        <v>8</v>
      </c>
      <c r="F4" s="29" t="s">
        <v>13</v>
      </c>
      <c r="G4" s="29" t="s">
        <v>8</v>
      </c>
      <c r="H4" s="29" t="s">
        <v>13</v>
      </c>
      <c r="I4" s="29" t="s">
        <v>8</v>
      </c>
      <c r="J4" s="29" t="s">
        <v>13</v>
      </c>
      <c r="K4" s="29" t="s">
        <v>8</v>
      </c>
      <c r="L4" s="29" t="s">
        <v>13</v>
      </c>
      <c r="M4" s="44" t="s">
        <v>8</v>
      </c>
      <c r="N4" s="44" t="s">
        <v>13</v>
      </c>
      <c r="O4" s="107"/>
      <c r="P4" s="99"/>
    </row>
    <row r="5" spans="1:16" ht="13.5" thickTop="1">
      <c r="A5" s="30">
        <v>1</v>
      </c>
      <c r="B5" s="71" t="s">
        <v>27</v>
      </c>
      <c r="C5" s="72">
        <v>1</v>
      </c>
      <c r="D5" s="72">
        <v>65.03</v>
      </c>
      <c r="E5" s="31">
        <v>2</v>
      </c>
      <c r="F5" s="31">
        <v>58.91</v>
      </c>
      <c r="G5" s="31">
        <v>3</v>
      </c>
      <c r="H5" s="31">
        <v>59.01</v>
      </c>
      <c r="I5" s="31">
        <v>1</v>
      </c>
      <c r="J5" s="31">
        <v>68.2</v>
      </c>
      <c r="K5" s="31">
        <v>1</v>
      </c>
      <c r="L5" s="31">
        <v>70.06</v>
      </c>
      <c r="M5" s="31">
        <v>3</v>
      </c>
      <c r="N5" s="31">
        <v>57.14</v>
      </c>
      <c r="O5" s="47">
        <f aca="true" t="shared" si="0" ref="O5:O27">SUM(D5,F5,H5,J5,L5,N5)</f>
        <v>378.34999999999997</v>
      </c>
      <c r="P5" s="73">
        <f>O5-N5</f>
        <v>321.21</v>
      </c>
    </row>
    <row r="6" spans="1:16" ht="12.75">
      <c r="A6" s="14">
        <v>2</v>
      </c>
      <c r="B6" s="76" t="s">
        <v>26</v>
      </c>
      <c r="C6" s="75">
        <v>3</v>
      </c>
      <c r="D6" s="75">
        <v>61.02</v>
      </c>
      <c r="E6" s="15">
        <v>6</v>
      </c>
      <c r="F6" s="15">
        <v>53.11</v>
      </c>
      <c r="G6" s="15">
        <v>8</v>
      </c>
      <c r="H6" s="15">
        <v>51.23</v>
      </c>
      <c r="I6" s="15">
        <v>2</v>
      </c>
      <c r="J6" s="15">
        <v>65.11</v>
      </c>
      <c r="K6" s="15">
        <v>16</v>
      </c>
      <c r="L6" s="15">
        <v>33.14</v>
      </c>
      <c r="M6" s="15">
        <v>2</v>
      </c>
      <c r="N6" s="15">
        <v>58.15</v>
      </c>
      <c r="O6" s="47">
        <f t="shared" si="0"/>
        <v>321.75999999999993</v>
      </c>
      <c r="P6" s="73">
        <f>O6-L6</f>
        <v>288.61999999999995</v>
      </c>
    </row>
    <row r="7" spans="1:16" ht="12.75">
      <c r="A7" s="14">
        <v>3</v>
      </c>
      <c r="B7" s="74" t="s">
        <v>39</v>
      </c>
      <c r="C7" s="75">
        <v>8</v>
      </c>
      <c r="D7" s="75">
        <v>53.6</v>
      </c>
      <c r="E7" s="15">
        <v>1</v>
      </c>
      <c r="F7" s="15">
        <v>60.91</v>
      </c>
      <c r="G7" s="15">
        <v>6</v>
      </c>
      <c r="H7" s="15">
        <v>54.16</v>
      </c>
      <c r="I7" s="15">
        <v>9</v>
      </c>
      <c r="J7" s="15">
        <v>56.6</v>
      </c>
      <c r="K7" s="15">
        <v>4</v>
      </c>
      <c r="L7" s="15">
        <v>59.67</v>
      </c>
      <c r="M7" s="15">
        <v>5</v>
      </c>
      <c r="N7" s="15">
        <v>53.82</v>
      </c>
      <c r="O7" s="47">
        <f t="shared" si="0"/>
        <v>338.76</v>
      </c>
      <c r="P7" s="73">
        <f>O7-D7</f>
        <v>285.15999999999997</v>
      </c>
    </row>
    <row r="8" spans="1:16" ht="12.75">
      <c r="A8" s="14">
        <v>4</v>
      </c>
      <c r="B8" s="76" t="s">
        <v>3</v>
      </c>
      <c r="C8" s="75">
        <v>10</v>
      </c>
      <c r="D8" s="75">
        <v>49.84</v>
      </c>
      <c r="E8" s="15">
        <v>15</v>
      </c>
      <c r="F8" s="15">
        <v>40.6</v>
      </c>
      <c r="G8" s="15">
        <v>7</v>
      </c>
      <c r="H8" s="15">
        <v>52.97</v>
      </c>
      <c r="I8" s="15">
        <v>10</v>
      </c>
      <c r="J8" s="15">
        <v>55.51</v>
      </c>
      <c r="K8" s="15">
        <v>3</v>
      </c>
      <c r="L8" s="15">
        <v>61.4</v>
      </c>
      <c r="M8" s="15">
        <v>1</v>
      </c>
      <c r="N8" s="15">
        <v>62.65</v>
      </c>
      <c r="O8" s="47">
        <f t="shared" si="0"/>
        <v>322.96999999999997</v>
      </c>
      <c r="P8" s="73">
        <f>O8-F8</f>
        <v>282.36999999999995</v>
      </c>
    </row>
    <row r="9" spans="1:16" ht="12.75">
      <c r="A9" s="14">
        <v>5</v>
      </c>
      <c r="B9" s="76" t="s">
        <v>32</v>
      </c>
      <c r="C9" s="75">
        <v>7</v>
      </c>
      <c r="D9" s="75">
        <v>55.25</v>
      </c>
      <c r="E9" s="15">
        <v>4</v>
      </c>
      <c r="F9" s="75">
        <v>55.91</v>
      </c>
      <c r="G9" s="15">
        <v>1</v>
      </c>
      <c r="H9" s="15">
        <v>61.92</v>
      </c>
      <c r="I9" s="15">
        <v>18</v>
      </c>
      <c r="J9" s="15">
        <v>44.58</v>
      </c>
      <c r="K9" s="15">
        <v>9</v>
      </c>
      <c r="L9" s="15">
        <v>48.85</v>
      </c>
      <c r="M9" s="15">
        <v>4</v>
      </c>
      <c r="N9" s="15">
        <v>54.89</v>
      </c>
      <c r="O9" s="47">
        <f t="shared" si="0"/>
        <v>321.4</v>
      </c>
      <c r="P9" s="73">
        <f>O9-J9</f>
        <v>276.82</v>
      </c>
    </row>
    <row r="10" spans="1:16" ht="12.75">
      <c r="A10" s="14">
        <v>6</v>
      </c>
      <c r="B10" s="76" t="s">
        <v>42</v>
      </c>
      <c r="C10" s="75">
        <v>5</v>
      </c>
      <c r="D10" s="75">
        <v>58.12</v>
      </c>
      <c r="E10" s="15">
        <v>5</v>
      </c>
      <c r="F10" s="15">
        <v>54.59</v>
      </c>
      <c r="G10" s="46">
        <v>4</v>
      </c>
      <c r="H10" s="15">
        <v>56.68</v>
      </c>
      <c r="I10" s="15">
        <v>8</v>
      </c>
      <c r="J10" s="15">
        <v>57.87</v>
      </c>
      <c r="K10" s="15">
        <v>11</v>
      </c>
      <c r="L10" s="15">
        <v>45.35</v>
      </c>
      <c r="M10" s="15">
        <v>11</v>
      </c>
      <c r="N10" s="15">
        <v>41.94</v>
      </c>
      <c r="O10" s="47">
        <f t="shared" si="0"/>
        <v>314.55</v>
      </c>
      <c r="P10" s="73">
        <f>O10-N10</f>
        <v>272.61</v>
      </c>
    </row>
    <row r="11" spans="1:16" ht="12.75">
      <c r="A11" s="14">
        <v>7</v>
      </c>
      <c r="B11" s="76" t="s">
        <v>28</v>
      </c>
      <c r="C11" s="75">
        <v>6</v>
      </c>
      <c r="D11" s="75">
        <v>56.45</v>
      </c>
      <c r="E11" s="15">
        <v>10</v>
      </c>
      <c r="F11" s="15">
        <v>48.08</v>
      </c>
      <c r="G11" s="15">
        <v>13</v>
      </c>
      <c r="H11" s="15">
        <v>41.85</v>
      </c>
      <c r="I11" s="15">
        <v>5</v>
      </c>
      <c r="J11" s="15">
        <v>61.42</v>
      </c>
      <c r="K11" s="15">
        <v>6</v>
      </c>
      <c r="L11" s="15">
        <v>53.52</v>
      </c>
      <c r="M11" s="15">
        <v>9</v>
      </c>
      <c r="N11" s="15">
        <v>45.71</v>
      </c>
      <c r="O11" s="47">
        <f t="shared" si="0"/>
        <v>307.03</v>
      </c>
      <c r="P11" s="73">
        <f>O11-H11</f>
        <v>265.17999999999995</v>
      </c>
    </row>
    <row r="12" spans="1:16" ht="12.75">
      <c r="A12" s="14">
        <v>8</v>
      </c>
      <c r="B12" s="76" t="s">
        <v>29</v>
      </c>
      <c r="C12" s="75">
        <v>2</v>
      </c>
      <c r="D12" s="75">
        <v>62.61</v>
      </c>
      <c r="E12" s="15">
        <v>17</v>
      </c>
      <c r="F12" s="15">
        <v>36.86</v>
      </c>
      <c r="G12" s="15">
        <v>18</v>
      </c>
      <c r="H12" s="15">
        <v>25.45</v>
      </c>
      <c r="I12" s="15">
        <v>3</v>
      </c>
      <c r="J12" s="15">
        <v>63.94</v>
      </c>
      <c r="K12" s="15">
        <v>13</v>
      </c>
      <c r="L12" s="15">
        <v>41.18</v>
      </c>
      <c r="M12" s="15">
        <v>7</v>
      </c>
      <c r="N12" s="15">
        <v>49.53</v>
      </c>
      <c r="O12" s="47">
        <f t="shared" si="0"/>
        <v>279.57000000000005</v>
      </c>
      <c r="P12" s="73">
        <f>O12-H12</f>
        <v>254.12000000000006</v>
      </c>
    </row>
    <row r="13" spans="1:16" ht="12.75">
      <c r="A13" s="14">
        <v>9</v>
      </c>
      <c r="B13" s="76" t="s">
        <v>45</v>
      </c>
      <c r="C13" s="75">
        <v>17</v>
      </c>
      <c r="D13" s="75">
        <v>36.76</v>
      </c>
      <c r="E13" s="15">
        <v>7</v>
      </c>
      <c r="F13" s="75">
        <v>52.05</v>
      </c>
      <c r="G13" s="15">
        <v>10</v>
      </c>
      <c r="H13" s="15">
        <v>48.41</v>
      </c>
      <c r="I13" s="15">
        <v>4</v>
      </c>
      <c r="J13" s="15">
        <v>62.78</v>
      </c>
      <c r="K13" s="15" t="s">
        <v>41</v>
      </c>
      <c r="L13" s="15">
        <v>13.14</v>
      </c>
      <c r="M13" s="15">
        <v>6</v>
      </c>
      <c r="N13" s="15">
        <v>52.39</v>
      </c>
      <c r="O13" s="47">
        <f t="shared" si="0"/>
        <v>265.53</v>
      </c>
      <c r="P13" s="73">
        <f>O13-L13</f>
        <v>252.39</v>
      </c>
    </row>
    <row r="14" spans="1:16" ht="12.75">
      <c r="A14" s="14">
        <v>10</v>
      </c>
      <c r="B14" s="76" t="s">
        <v>47</v>
      </c>
      <c r="C14" s="75">
        <v>15</v>
      </c>
      <c r="D14" s="75">
        <v>40.62</v>
      </c>
      <c r="E14" s="15">
        <v>3</v>
      </c>
      <c r="F14" s="15">
        <v>57.44</v>
      </c>
      <c r="G14" s="15">
        <v>2</v>
      </c>
      <c r="H14" s="15">
        <v>60.32</v>
      </c>
      <c r="I14" s="15">
        <v>19</v>
      </c>
      <c r="J14" s="15">
        <v>43.31</v>
      </c>
      <c r="K14" s="15">
        <v>8</v>
      </c>
      <c r="L14" s="15">
        <v>50.31</v>
      </c>
      <c r="M14" s="15" t="s">
        <v>41</v>
      </c>
      <c r="N14" s="15">
        <v>21.94</v>
      </c>
      <c r="O14" s="47">
        <f t="shared" si="0"/>
        <v>273.94</v>
      </c>
      <c r="P14" s="73">
        <f>O14-N14</f>
        <v>252</v>
      </c>
    </row>
    <row r="15" spans="1:16" ht="12.75">
      <c r="A15" s="14">
        <v>11</v>
      </c>
      <c r="B15" s="76" t="s">
        <v>48</v>
      </c>
      <c r="C15" s="75">
        <v>20</v>
      </c>
      <c r="D15" s="75">
        <v>23.66</v>
      </c>
      <c r="E15" s="15">
        <v>11</v>
      </c>
      <c r="F15" s="15">
        <v>46.78</v>
      </c>
      <c r="G15" s="15">
        <v>5</v>
      </c>
      <c r="H15" s="15">
        <v>55.25</v>
      </c>
      <c r="I15" s="15">
        <v>14</v>
      </c>
      <c r="J15" s="15">
        <v>50.46</v>
      </c>
      <c r="K15" s="15">
        <v>12</v>
      </c>
      <c r="L15" s="15">
        <v>42.72</v>
      </c>
      <c r="M15" s="15">
        <v>10</v>
      </c>
      <c r="N15" s="15">
        <v>43.67</v>
      </c>
      <c r="O15" s="47">
        <f t="shared" si="0"/>
        <v>262.54</v>
      </c>
      <c r="P15" s="73">
        <f>O15-D15</f>
        <v>238.88000000000002</v>
      </c>
    </row>
    <row r="16" spans="1:16" ht="12.75">
      <c r="A16" s="14">
        <v>12</v>
      </c>
      <c r="B16" s="76" t="s">
        <v>30</v>
      </c>
      <c r="C16" s="75">
        <v>14</v>
      </c>
      <c r="D16" s="75">
        <v>41.9</v>
      </c>
      <c r="E16" s="15">
        <v>8</v>
      </c>
      <c r="F16" s="15">
        <v>50.94</v>
      </c>
      <c r="G16" s="15">
        <v>14</v>
      </c>
      <c r="H16" s="15">
        <v>40.72</v>
      </c>
      <c r="I16" s="15">
        <v>13</v>
      </c>
      <c r="J16" s="15">
        <v>51.69</v>
      </c>
      <c r="K16" s="15">
        <v>15</v>
      </c>
      <c r="L16" s="15">
        <v>37.96</v>
      </c>
      <c r="M16" s="15">
        <v>8</v>
      </c>
      <c r="N16" s="15">
        <v>47.78</v>
      </c>
      <c r="O16" s="47">
        <f t="shared" si="0"/>
        <v>270.99</v>
      </c>
      <c r="P16" s="73">
        <f>O16-L16</f>
        <v>233.03</v>
      </c>
    </row>
    <row r="17" spans="1:16" ht="12.75">
      <c r="A17" s="14">
        <v>13</v>
      </c>
      <c r="B17" s="76" t="s">
        <v>33</v>
      </c>
      <c r="C17" s="75">
        <v>4</v>
      </c>
      <c r="D17" s="75">
        <v>59.4</v>
      </c>
      <c r="E17" s="15">
        <v>9</v>
      </c>
      <c r="F17" s="75">
        <v>49.91</v>
      </c>
      <c r="G17" s="15">
        <v>11</v>
      </c>
      <c r="H17" s="15">
        <v>46.28</v>
      </c>
      <c r="I17" s="15">
        <v>12</v>
      </c>
      <c r="J17" s="15">
        <v>53.26</v>
      </c>
      <c r="K17" s="15" t="s">
        <v>41</v>
      </c>
      <c r="L17" s="15">
        <v>13.14</v>
      </c>
      <c r="M17" s="15" t="s">
        <v>41</v>
      </c>
      <c r="N17" s="15">
        <v>21.94</v>
      </c>
      <c r="O17" s="47">
        <f t="shared" si="0"/>
        <v>243.93</v>
      </c>
      <c r="P17" s="73">
        <f>O17-L17</f>
        <v>230.79000000000002</v>
      </c>
    </row>
    <row r="18" spans="1:16" ht="12.75">
      <c r="A18" s="14">
        <v>14</v>
      </c>
      <c r="B18" s="76" t="s">
        <v>17</v>
      </c>
      <c r="C18" s="75">
        <v>11</v>
      </c>
      <c r="D18" s="75">
        <v>47.02</v>
      </c>
      <c r="E18" s="15">
        <v>14</v>
      </c>
      <c r="F18" s="15">
        <v>41.96</v>
      </c>
      <c r="G18" s="15">
        <v>16</v>
      </c>
      <c r="H18" s="15">
        <v>36.77</v>
      </c>
      <c r="I18" s="15">
        <v>17</v>
      </c>
      <c r="J18" s="15">
        <v>45.85</v>
      </c>
      <c r="K18" s="15">
        <v>7</v>
      </c>
      <c r="L18" s="15">
        <v>51.44</v>
      </c>
      <c r="M18" s="15" t="s">
        <v>41</v>
      </c>
      <c r="N18" s="15">
        <v>21.94</v>
      </c>
      <c r="O18" s="47">
        <f t="shared" si="0"/>
        <v>244.98</v>
      </c>
      <c r="P18" s="73">
        <f>O18-N18</f>
        <v>223.04</v>
      </c>
    </row>
    <row r="19" spans="1:16" ht="12.75">
      <c r="A19" s="14">
        <v>15</v>
      </c>
      <c r="B19" s="76" t="s">
        <v>1</v>
      </c>
      <c r="C19" s="75">
        <v>12</v>
      </c>
      <c r="D19" s="75">
        <v>45.48</v>
      </c>
      <c r="E19" s="15">
        <v>19</v>
      </c>
      <c r="F19" s="15">
        <v>33.22</v>
      </c>
      <c r="G19" s="15">
        <v>18</v>
      </c>
      <c r="H19" s="15">
        <v>25.45</v>
      </c>
      <c r="I19" s="15">
        <v>15</v>
      </c>
      <c r="J19" s="15">
        <v>48.54</v>
      </c>
      <c r="K19" s="15">
        <v>5</v>
      </c>
      <c r="L19" s="15">
        <v>56.22</v>
      </c>
      <c r="M19" s="15">
        <v>12</v>
      </c>
      <c r="N19" s="15">
        <v>31.94</v>
      </c>
      <c r="O19" s="47">
        <f t="shared" si="0"/>
        <v>240.85</v>
      </c>
      <c r="P19" s="73">
        <f>O19-H19</f>
        <v>215.4</v>
      </c>
    </row>
    <row r="20" spans="1:16" ht="12.75">
      <c r="A20" s="14">
        <v>16</v>
      </c>
      <c r="B20" s="76" t="s">
        <v>35</v>
      </c>
      <c r="C20" s="75">
        <v>13</v>
      </c>
      <c r="D20" s="75">
        <v>44.22</v>
      </c>
      <c r="E20" s="15">
        <v>12</v>
      </c>
      <c r="F20" s="15">
        <v>44.91</v>
      </c>
      <c r="G20" s="15">
        <v>12</v>
      </c>
      <c r="H20" s="15">
        <v>43.45</v>
      </c>
      <c r="I20" s="15">
        <v>16</v>
      </c>
      <c r="J20" s="15">
        <v>47.4</v>
      </c>
      <c r="K20" s="15">
        <v>17</v>
      </c>
      <c r="L20" s="15">
        <v>23.14</v>
      </c>
      <c r="M20" s="15" t="s">
        <v>41</v>
      </c>
      <c r="N20" s="15">
        <v>21.94</v>
      </c>
      <c r="O20" s="47">
        <f t="shared" si="0"/>
        <v>225.06</v>
      </c>
      <c r="P20" s="73">
        <f>O20-N20</f>
        <v>203.12</v>
      </c>
    </row>
    <row r="21" spans="1:16" ht="12.75">
      <c r="A21" s="14">
        <v>17</v>
      </c>
      <c r="B21" s="76" t="s">
        <v>50</v>
      </c>
      <c r="C21" s="75">
        <v>18</v>
      </c>
      <c r="D21" s="75">
        <v>35.43</v>
      </c>
      <c r="E21" s="15">
        <v>16</v>
      </c>
      <c r="F21" s="15">
        <v>38.36</v>
      </c>
      <c r="G21" s="15">
        <v>9</v>
      </c>
      <c r="H21" s="15">
        <v>50.2</v>
      </c>
      <c r="I21" s="15">
        <v>11</v>
      </c>
      <c r="J21" s="15">
        <v>54.48</v>
      </c>
      <c r="K21" s="15" t="s">
        <v>41</v>
      </c>
      <c r="L21" s="15">
        <v>13.14</v>
      </c>
      <c r="M21" s="15" t="s">
        <v>41</v>
      </c>
      <c r="N21" s="15">
        <v>21.94</v>
      </c>
      <c r="O21" s="47">
        <f t="shared" si="0"/>
        <v>213.55</v>
      </c>
      <c r="P21" s="73">
        <f>O21-L21</f>
        <v>200.41000000000003</v>
      </c>
    </row>
    <row r="22" spans="1:16" ht="12.75">
      <c r="A22" s="14">
        <v>18</v>
      </c>
      <c r="B22" s="76" t="s">
        <v>2</v>
      </c>
      <c r="C22" s="75">
        <v>19</v>
      </c>
      <c r="D22" s="75">
        <v>33.66</v>
      </c>
      <c r="E22" s="15">
        <v>18</v>
      </c>
      <c r="F22" s="15">
        <v>34.62</v>
      </c>
      <c r="G22" s="15">
        <v>18</v>
      </c>
      <c r="H22" s="15">
        <v>25.45</v>
      </c>
      <c r="I22" s="15">
        <v>7</v>
      </c>
      <c r="J22" s="15">
        <v>59.15</v>
      </c>
      <c r="K22" s="15">
        <v>14</v>
      </c>
      <c r="L22" s="15">
        <v>40.16</v>
      </c>
      <c r="M22" s="15" t="s">
        <v>41</v>
      </c>
      <c r="N22" s="15">
        <v>21.94</v>
      </c>
      <c r="O22" s="47">
        <f t="shared" si="0"/>
        <v>214.98</v>
      </c>
      <c r="P22" s="73">
        <f>O22-N22</f>
        <v>193.04</v>
      </c>
    </row>
    <row r="23" spans="1:16" ht="12.75">
      <c r="A23" s="14">
        <v>19</v>
      </c>
      <c r="B23" s="76" t="s">
        <v>37</v>
      </c>
      <c r="C23" s="75">
        <v>16</v>
      </c>
      <c r="D23" s="75">
        <v>39.38</v>
      </c>
      <c r="E23" s="15" t="s">
        <v>41</v>
      </c>
      <c r="F23" s="15">
        <v>13.22</v>
      </c>
      <c r="G23" s="15">
        <v>18</v>
      </c>
      <c r="H23" s="15">
        <v>25.45</v>
      </c>
      <c r="I23" s="15">
        <v>6</v>
      </c>
      <c r="J23" s="15">
        <v>60.33</v>
      </c>
      <c r="K23" s="15" t="s">
        <v>41</v>
      </c>
      <c r="L23" s="15">
        <v>13.14</v>
      </c>
      <c r="M23" s="15">
        <v>12</v>
      </c>
      <c r="N23" s="15">
        <v>31.94</v>
      </c>
      <c r="O23" s="47">
        <f t="shared" si="0"/>
        <v>183.45999999999998</v>
      </c>
      <c r="P23" s="73">
        <f>O23-L23</f>
        <v>170.32</v>
      </c>
    </row>
    <row r="24" spans="1:16" ht="12.75">
      <c r="A24" s="14">
        <v>20</v>
      </c>
      <c r="B24" s="76" t="s">
        <v>0</v>
      </c>
      <c r="C24" s="75">
        <v>9</v>
      </c>
      <c r="D24" s="75">
        <v>52.01</v>
      </c>
      <c r="E24" s="15">
        <v>13</v>
      </c>
      <c r="F24" s="15">
        <v>43.17</v>
      </c>
      <c r="G24" s="15" t="s">
        <v>41</v>
      </c>
      <c r="H24" s="15">
        <v>15.45</v>
      </c>
      <c r="I24" s="15" t="s">
        <v>41</v>
      </c>
      <c r="J24" s="15">
        <v>13.32</v>
      </c>
      <c r="K24" s="15" t="s">
        <v>41</v>
      </c>
      <c r="L24" s="15">
        <v>13.14</v>
      </c>
      <c r="M24" s="15" t="s">
        <v>41</v>
      </c>
      <c r="N24" s="15">
        <v>21.94</v>
      </c>
      <c r="O24" s="47">
        <f t="shared" si="0"/>
        <v>159.03000000000003</v>
      </c>
      <c r="P24" s="73">
        <f>O24-L24</f>
        <v>145.89000000000004</v>
      </c>
    </row>
    <row r="25" spans="1:16" ht="12.75">
      <c r="A25" s="14">
        <v>21</v>
      </c>
      <c r="B25" s="76" t="s">
        <v>44</v>
      </c>
      <c r="C25" s="75">
        <v>20</v>
      </c>
      <c r="D25" s="75">
        <v>23.66</v>
      </c>
      <c r="E25" s="15" t="s">
        <v>41</v>
      </c>
      <c r="F25" s="15">
        <v>13.22</v>
      </c>
      <c r="G25" s="15" t="s">
        <v>41</v>
      </c>
      <c r="H25" s="15">
        <v>15.45</v>
      </c>
      <c r="I25" s="15" t="s">
        <v>41</v>
      </c>
      <c r="J25" s="15">
        <v>13.32</v>
      </c>
      <c r="K25" s="15">
        <v>2</v>
      </c>
      <c r="L25" s="15">
        <v>67.43</v>
      </c>
      <c r="M25" s="15" t="s">
        <v>41</v>
      </c>
      <c r="N25" s="15">
        <v>21.94</v>
      </c>
      <c r="O25" s="47">
        <f t="shared" si="0"/>
        <v>155.02</v>
      </c>
      <c r="P25" s="73">
        <f>O25-J25</f>
        <v>141.70000000000002</v>
      </c>
    </row>
    <row r="26" spans="1:16" ht="12.75">
      <c r="A26" s="14">
        <v>22</v>
      </c>
      <c r="B26" s="76" t="s">
        <v>4</v>
      </c>
      <c r="C26" s="75">
        <v>20</v>
      </c>
      <c r="D26" s="75">
        <v>23.66</v>
      </c>
      <c r="E26" s="15">
        <v>20</v>
      </c>
      <c r="F26" s="15">
        <v>23.22</v>
      </c>
      <c r="G26" s="15">
        <v>17</v>
      </c>
      <c r="H26" s="15">
        <v>35.45</v>
      </c>
      <c r="I26" s="15">
        <v>20</v>
      </c>
      <c r="J26" s="15">
        <v>33.32</v>
      </c>
      <c r="K26" s="15" t="s">
        <v>41</v>
      </c>
      <c r="L26" s="15">
        <v>13.14</v>
      </c>
      <c r="M26" s="15" t="s">
        <v>41</v>
      </c>
      <c r="N26" s="15">
        <v>21.94</v>
      </c>
      <c r="O26" s="47">
        <f t="shared" si="0"/>
        <v>150.73000000000002</v>
      </c>
      <c r="P26" s="73">
        <f>O26-L26</f>
        <v>137.59000000000003</v>
      </c>
    </row>
    <row r="27" spans="1:16" ht="13.5" thickBot="1">
      <c r="A27" s="14">
        <v>23</v>
      </c>
      <c r="B27" s="77" t="s">
        <v>38</v>
      </c>
      <c r="C27" s="75" t="s">
        <v>41</v>
      </c>
      <c r="D27" s="75">
        <v>13.66</v>
      </c>
      <c r="E27" s="15" t="s">
        <v>41</v>
      </c>
      <c r="F27" s="15">
        <v>13.22</v>
      </c>
      <c r="G27" s="15">
        <v>15</v>
      </c>
      <c r="H27" s="15">
        <v>38.63</v>
      </c>
      <c r="I27" s="15" t="s">
        <v>41</v>
      </c>
      <c r="J27" s="15">
        <v>13.32</v>
      </c>
      <c r="K27" s="15">
        <v>10</v>
      </c>
      <c r="L27" s="15">
        <v>47.36</v>
      </c>
      <c r="M27" s="15" t="s">
        <v>41</v>
      </c>
      <c r="N27" s="15">
        <v>21.94</v>
      </c>
      <c r="O27" s="47">
        <f t="shared" si="0"/>
        <v>148.13000000000002</v>
      </c>
      <c r="P27" s="73">
        <f>O27-J27</f>
        <v>134.81000000000003</v>
      </c>
    </row>
    <row r="28" spans="1:16" ht="13.5" thickTop="1">
      <c r="A28" s="103" t="s">
        <v>31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</sheetData>
  <sheetProtection/>
  <mergeCells count="12">
    <mergeCell ref="G3:H3"/>
    <mergeCell ref="M3:N3"/>
    <mergeCell ref="P3:P4"/>
    <mergeCell ref="A2:P2"/>
    <mergeCell ref="A28:P28"/>
    <mergeCell ref="I3:J3"/>
    <mergeCell ref="O3:O4"/>
    <mergeCell ref="C3:D3"/>
    <mergeCell ref="K3:L3"/>
    <mergeCell ref="A3:A4"/>
    <mergeCell ref="B3:B4"/>
    <mergeCell ref="E3:F3"/>
  </mergeCells>
  <printOptions/>
  <pageMargins left="0.47" right="0.42" top="1" bottom="1" header="0.5" footer="0.5"/>
  <pageSetup fitToHeight="1" fitToWidth="1" horizontalDpi="300" verticalDpi="3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E13" sqref="A3:E13"/>
    </sheetView>
  </sheetViews>
  <sheetFormatPr defaultColWidth="9.140625" defaultRowHeight="12.75"/>
  <cols>
    <col min="1" max="1" width="12.57421875" style="0" customWidth="1"/>
    <col min="4" max="4" width="12.421875" style="0" customWidth="1"/>
    <col min="5" max="5" width="10.140625" style="0" customWidth="1"/>
  </cols>
  <sheetData>
    <row r="2" ht="13.5" thickBot="1"/>
    <row r="3" spans="1:6" ht="13.5" thickTop="1">
      <c r="A3" s="117" t="s">
        <v>43</v>
      </c>
      <c r="B3" s="118"/>
      <c r="C3" s="118"/>
      <c r="D3" s="118"/>
      <c r="E3" s="119"/>
      <c r="F3" s="54"/>
    </row>
    <row r="4" spans="1:6" ht="12.75">
      <c r="A4" s="120"/>
      <c r="B4" s="121"/>
      <c r="C4" s="121"/>
      <c r="D4" s="121"/>
      <c r="E4" s="122"/>
      <c r="F4" s="54"/>
    </row>
    <row r="5" spans="1:5" ht="31.5">
      <c r="A5" s="16" t="s">
        <v>19</v>
      </c>
      <c r="B5" s="17" t="s">
        <v>20</v>
      </c>
      <c r="C5" s="17" t="s">
        <v>21</v>
      </c>
      <c r="D5" s="17" t="s">
        <v>22</v>
      </c>
      <c r="E5" s="18" t="s">
        <v>23</v>
      </c>
    </row>
    <row r="6" spans="1:5" ht="15">
      <c r="A6" s="8" t="s">
        <v>54</v>
      </c>
      <c r="B6" s="19">
        <v>4.47</v>
      </c>
      <c r="C6" s="19">
        <v>73</v>
      </c>
      <c r="D6" s="19">
        <v>165.2</v>
      </c>
      <c r="E6" s="20">
        <v>2.26</v>
      </c>
    </row>
    <row r="7" spans="1:5" ht="15">
      <c r="A7" s="8" t="s">
        <v>55</v>
      </c>
      <c r="B7" s="19">
        <v>3.41</v>
      </c>
      <c r="C7" s="19">
        <v>66</v>
      </c>
      <c r="D7" s="19">
        <v>123.53</v>
      </c>
      <c r="E7" s="20">
        <v>1.87</v>
      </c>
    </row>
    <row r="8" spans="1:5" ht="15">
      <c r="A8" s="27" t="s">
        <v>56</v>
      </c>
      <c r="B8" s="19">
        <v>4.19</v>
      </c>
      <c r="C8" s="19">
        <v>61</v>
      </c>
      <c r="D8" s="19">
        <v>119.7</v>
      </c>
      <c r="E8" s="20">
        <v>1.96</v>
      </c>
    </row>
    <row r="9" spans="1:5" ht="15">
      <c r="A9" s="8" t="s">
        <v>57</v>
      </c>
      <c r="B9" s="19">
        <v>5.11</v>
      </c>
      <c r="C9" s="19">
        <v>95</v>
      </c>
      <c r="D9" s="19">
        <v>276.2</v>
      </c>
      <c r="E9" s="20">
        <v>2.9</v>
      </c>
    </row>
    <row r="10" spans="1:5" ht="14.25">
      <c r="A10" s="53" t="s">
        <v>62</v>
      </c>
      <c r="B10" s="19">
        <v>5.07</v>
      </c>
      <c r="C10" s="19">
        <v>46</v>
      </c>
      <c r="D10" s="19">
        <v>134.17</v>
      </c>
      <c r="E10" s="20">
        <v>2.91</v>
      </c>
    </row>
    <row r="11" spans="1:5" ht="15">
      <c r="A11" s="8" t="s">
        <v>58</v>
      </c>
      <c r="B11" s="19">
        <v>5.44</v>
      </c>
      <c r="C11" s="19">
        <v>31</v>
      </c>
      <c r="D11" s="19">
        <v>72.67</v>
      </c>
      <c r="E11" s="20">
        <v>2.34</v>
      </c>
    </row>
    <row r="12" spans="1:5" ht="12.75">
      <c r="A12" s="21" t="s">
        <v>14</v>
      </c>
      <c r="B12" s="22">
        <f>MAX(B6:B11)</f>
        <v>5.44</v>
      </c>
      <c r="C12" s="22">
        <f>SUM(C6:C11)</f>
        <v>372</v>
      </c>
      <c r="D12" s="22">
        <f>SUM(D6:D11)</f>
        <v>891.4699999999999</v>
      </c>
      <c r="E12" s="55">
        <f>MAX(E6:E11)</f>
        <v>2.91</v>
      </c>
    </row>
    <row r="13" spans="1:5" ht="13.5" thickBot="1">
      <c r="A13" s="23" t="s">
        <v>24</v>
      </c>
      <c r="B13" s="24">
        <f>AVERAGE(B6:B11)</f>
        <v>4.615</v>
      </c>
      <c r="C13" s="25">
        <f>AVERAGE(C6:C11)</f>
        <v>62</v>
      </c>
      <c r="D13" s="25">
        <f>AVERAGE(D6:D11)</f>
        <v>148.57833333333332</v>
      </c>
      <c r="E13" s="26">
        <f>AVERAGE(E6:E11)</f>
        <v>2.3733333333333335</v>
      </c>
    </row>
    <row r="14" ht="13.5" thickTop="1"/>
    <row r="18" ht="12.75">
      <c r="G18" t="s">
        <v>25</v>
      </c>
    </row>
  </sheetData>
  <sheetProtection/>
  <mergeCells count="1">
    <mergeCell ref="A3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12.421875" style="0" customWidth="1"/>
    <col min="6" max="6" width="10.8515625" style="0" customWidth="1"/>
    <col min="7" max="7" width="12.00390625" style="0" customWidth="1"/>
    <col min="8" max="8" width="9.8515625" style="0" customWidth="1"/>
  </cols>
  <sheetData>
    <row r="1" ht="13.5" thickBot="1"/>
    <row r="2" spans="1:8" ht="16.5" thickBot="1" thickTop="1">
      <c r="A2" s="123" t="s">
        <v>66</v>
      </c>
      <c r="B2" s="124"/>
      <c r="C2" s="124"/>
      <c r="D2" s="124"/>
      <c r="E2" s="124"/>
      <c r="F2" s="124"/>
      <c r="G2" s="124"/>
      <c r="H2" s="125"/>
    </row>
    <row r="3" spans="1:8" ht="33" thickBot="1" thickTop="1">
      <c r="A3" s="1" t="s">
        <v>8</v>
      </c>
      <c r="B3" s="2" t="s">
        <v>5</v>
      </c>
      <c r="C3" s="2" t="s">
        <v>10</v>
      </c>
      <c r="D3" s="2" t="s">
        <v>11</v>
      </c>
      <c r="E3" s="2" t="s">
        <v>16</v>
      </c>
      <c r="F3" s="2" t="s">
        <v>6</v>
      </c>
      <c r="G3" s="3" t="s">
        <v>7</v>
      </c>
      <c r="H3" s="4" t="s">
        <v>13</v>
      </c>
    </row>
    <row r="4" spans="1:8" ht="15">
      <c r="A4" s="5">
        <v>1</v>
      </c>
      <c r="B4" s="12" t="s">
        <v>39</v>
      </c>
      <c r="C4" s="6">
        <v>5</v>
      </c>
      <c r="D4" s="6">
        <v>0</v>
      </c>
      <c r="E4" s="6">
        <v>5.9</v>
      </c>
      <c r="F4" s="6">
        <v>18.17</v>
      </c>
      <c r="G4" s="7">
        <f>(D4*0.2)</f>
        <v>0</v>
      </c>
      <c r="H4" s="6">
        <f>(F4-G4)</f>
        <v>18.17</v>
      </c>
    </row>
    <row r="5" spans="1:8" ht="15">
      <c r="A5" s="8">
        <v>2</v>
      </c>
      <c r="B5" s="13" t="s">
        <v>26</v>
      </c>
      <c r="C5" s="9">
        <v>5</v>
      </c>
      <c r="D5" s="9">
        <v>0</v>
      </c>
      <c r="E5" s="9"/>
      <c r="F5" s="9">
        <v>14.4</v>
      </c>
      <c r="G5" s="7">
        <f>(D5*0.2)</f>
        <v>0</v>
      </c>
      <c r="H5" s="6">
        <f>(F5-G5)</f>
        <v>14.4</v>
      </c>
    </row>
    <row r="6" spans="1:8" ht="15">
      <c r="A6" s="8">
        <v>3</v>
      </c>
      <c r="B6" s="13" t="s">
        <v>28</v>
      </c>
      <c r="C6" s="9">
        <v>2</v>
      </c>
      <c r="D6" s="9">
        <v>0</v>
      </c>
      <c r="E6" s="9"/>
      <c r="F6" s="9">
        <v>5</v>
      </c>
      <c r="G6" s="7">
        <f>(D6*0.2)</f>
        <v>0</v>
      </c>
      <c r="H6" s="6">
        <f>(F6-G6)</f>
        <v>5</v>
      </c>
    </row>
    <row r="7" spans="1:8" ht="15">
      <c r="A7" s="8">
        <v>4</v>
      </c>
      <c r="B7" s="13" t="s">
        <v>27</v>
      </c>
      <c r="C7" s="9">
        <v>0</v>
      </c>
      <c r="D7" s="9"/>
      <c r="E7" s="9"/>
      <c r="F7" s="9"/>
      <c r="G7" s="7">
        <f>(D7*0.2)</f>
        <v>0</v>
      </c>
      <c r="H7" s="6">
        <f>(F7-G7)</f>
        <v>0</v>
      </c>
    </row>
    <row r="8" spans="1:8" ht="15">
      <c r="A8" s="8">
        <v>5</v>
      </c>
      <c r="B8" s="13" t="s">
        <v>3</v>
      </c>
      <c r="C8" s="9">
        <v>0</v>
      </c>
      <c r="D8" s="9"/>
      <c r="E8" s="9"/>
      <c r="F8" s="9"/>
      <c r="G8" s="7">
        <f>(D8*0.2)</f>
        <v>0</v>
      </c>
      <c r="H8" s="6">
        <f>(F8-G8)</f>
        <v>0</v>
      </c>
    </row>
    <row r="9" spans="1:8" ht="15">
      <c r="A9" s="8">
        <v>6</v>
      </c>
      <c r="B9" s="13"/>
      <c r="C9" s="9"/>
      <c r="D9" s="9"/>
      <c r="E9" s="9"/>
      <c r="F9" s="9"/>
      <c r="G9" s="7"/>
      <c r="H9" s="6"/>
    </row>
    <row r="10" spans="1:8" ht="15">
      <c r="A10" s="8">
        <v>7</v>
      </c>
      <c r="B10" s="13"/>
      <c r="C10" s="9"/>
      <c r="D10" s="9"/>
      <c r="E10" s="9"/>
      <c r="F10" s="9"/>
      <c r="G10" s="7"/>
      <c r="H10" s="6"/>
    </row>
    <row r="11" spans="1:8" ht="15">
      <c r="A11" s="8">
        <v>8</v>
      </c>
      <c r="B11" s="13"/>
      <c r="C11" s="9"/>
      <c r="D11" s="9"/>
      <c r="E11" s="9"/>
      <c r="F11" s="9"/>
      <c r="G11" s="7"/>
      <c r="H11" s="6"/>
    </row>
    <row r="12" spans="1:8" ht="15">
      <c r="A12" s="8">
        <v>9</v>
      </c>
      <c r="B12" s="13"/>
      <c r="C12" s="9"/>
      <c r="D12" s="9"/>
      <c r="E12" s="9"/>
      <c r="F12" s="9"/>
      <c r="G12" s="7"/>
      <c r="H12" s="6"/>
    </row>
    <row r="13" spans="1:8" ht="15.75" thickBot="1">
      <c r="A13" s="8">
        <v>10</v>
      </c>
      <c r="B13" s="13"/>
      <c r="C13" s="9"/>
      <c r="D13" s="9"/>
      <c r="E13" s="9"/>
      <c r="F13" s="9"/>
      <c r="G13" s="7"/>
      <c r="H13" s="6"/>
    </row>
    <row r="14" spans="1:8" ht="16.5" thickBot="1" thickTop="1">
      <c r="A14" s="126" t="s">
        <v>14</v>
      </c>
      <c r="B14" s="127"/>
      <c r="C14" s="10">
        <f>SUM(C4:C13)</f>
        <v>12</v>
      </c>
      <c r="D14" s="10">
        <f>SUM(D4:D13)</f>
        <v>0</v>
      </c>
      <c r="E14" s="10">
        <f>MAX(E4:E13)</f>
        <v>5.9</v>
      </c>
      <c r="F14" s="10">
        <f>SUM(F4:F13)</f>
        <v>37.57</v>
      </c>
      <c r="G14" s="10">
        <f>SUM(G4:G13)</f>
        <v>0</v>
      </c>
      <c r="H14" s="11">
        <f>SUM(H4:H13)</f>
        <v>37.57</v>
      </c>
    </row>
    <row r="15" ht="13.5" thickTop="1"/>
  </sheetData>
  <sheetProtection/>
  <mergeCells count="2">
    <mergeCell ref="A2:H2"/>
    <mergeCell ref="A14:B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RSS</dc:creator>
  <cp:keywords/>
  <dc:description/>
  <cp:lastModifiedBy>Home</cp:lastModifiedBy>
  <cp:lastPrinted>2010-09-20T00:25:12Z</cp:lastPrinted>
  <dcterms:created xsi:type="dcterms:W3CDTF">2005-12-29T14:33:05Z</dcterms:created>
  <dcterms:modified xsi:type="dcterms:W3CDTF">2010-10-05T00:17:46Z</dcterms:modified>
  <cp:category/>
  <cp:version/>
  <cp:contentType/>
  <cp:contentStatus/>
</cp:coreProperties>
</file>